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ЭтаКнига"/>
  <bookViews>
    <workbookView xWindow="0" yWindow="0" windowWidth="23256" windowHeight="12228"/>
  </bookViews>
  <sheets>
    <sheet name="Готовность" sheetId="1" r:id="rId1"/>
    <sheet name="СЕРВЕРНЫЙ" sheetId="63" r:id="rId2"/>
    <sheet name="МНС.КЦ" sheetId="2" r:id="rId3"/>
    <sheet name="МНС.УСО.1(1)" sheetId="3" r:id="rId4"/>
    <sheet name="МНС.УСО.1(2)" sheetId="5" r:id="rId5"/>
    <sheet name="МНС.УСО.1(3)" sheetId="6" r:id="rId6"/>
    <sheet name="ПТ.КЦ" sheetId="60" r:id="rId7"/>
    <sheet name="ПТ.УСО.1(1)" sheetId="61" r:id="rId8"/>
    <sheet name="ПТ.УСО.1(2)" sheetId="62" r:id="rId9"/>
    <sheet name="ПТ.УСО.2(1)" sheetId="64" r:id="rId10"/>
    <sheet name="ПТ.УСО.2(2)" sheetId="65" r:id="rId11"/>
  </sheets>
  <definedNames>
    <definedName name="_xlnm._FilterDatabase" localSheetId="2" hidden="1">МНС.КЦ!$A$5:$J$16</definedName>
    <definedName name="_xlnm._FilterDatabase" localSheetId="3" hidden="1">'МНС.УСО.1(1)'!$A$4:$H$4</definedName>
    <definedName name="_xlnm._FilterDatabase" localSheetId="4" hidden="1">'МНС.УСО.1(2)'!$A$4:$H$136</definedName>
    <definedName name="_xlnm._FilterDatabase" localSheetId="5" hidden="1">'МНС.УСО.1(3)'!$A$4:$H$94</definedName>
    <definedName name="_xlnm._FilterDatabase" localSheetId="6" hidden="1">ПТ.КЦ!$A$4:$H$9</definedName>
    <definedName name="_xlnm._FilterDatabase" localSheetId="7" hidden="1">'ПТ.УСО.1(1)'!$A$4:$H$83</definedName>
    <definedName name="_xlnm._FilterDatabase" localSheetId="8" hidden="1">'ПТ.УСО.1(2)'!$A$4:$H$8</definedName>
    <definedName name="_xlnm._FilterDatabase" localSheetId="1" hidden="1">СЕРВЕРНЫЙ!$A$4:$H$4</definedName>
  </definedNames>
  <calcPr calcId="145621"/>
</workbook>
</file>

<file path=xl/calcChain.xml><?xml version="1.0" encoding="utf-8"?>
<calcChain xmlns="http://schemas.openxmlformats.org/spreadsheetml/2006/main">
  <c r="H2" i="65" l="1"/>
  <c r="G2" i="65"/>
  <c r="F2" i="65"/>
  <c r="H2" i="64"/>
  <c r="G2" i="64"/>
  <c r="F2" i="64"/>
  <c r="H2" i="62"/>
  <c r="G2" i="62"/>
  <c r="F2" i="62"/>
  <c r="H2" i="61"/>
  <c r="G2" i="61"/>
  <c r="F2" i="61"/>
  <c r="H2" i="60"/>
  <c r="G2" i="60"/>
  <c r="F2" i="60"/>
  <c r="I7" i="63" l="1"/>
  <c r="I8" i="63"/>
  <c r="I9" i="63"/>
  <c r="I10" i="63"/>
  <c r="I11" i="63"/>
  <c r="I12" i="63"/>
  <c r="I13" i="63"/>
  <c r="I14" i="63"/>
  <c r="I15" i="63"/>
  <c r="I16" i="63"/>
  <c r="I17" i="63"/>
  <c r="I18" i="63"/>
  <c r="I19" i="63"/>
  <c r="I20" i="63"/>
  <c r="I21" i="63"/>
  <c r="I22" i="63"/>
  <c r="I23" i="63"/>
  <c r="I24" i="63"/>
  <c r="I25" i="63"/>
  <c r="I26" i="63"/>
  <c r="I27" i="63"/>
  <c r="I28" i="63"/>
  <c r="I6" i="63"/>
  <c r="I5" i="63"/>
  <c r="N1" i="65" l="1"/>
  <c r="I13" i="65"/>
  <c r="I14" i="65"/>
  <c r="I15" i="65"/>
  <c r="I16" i="65"/>
  <c r="I17" i="65"/>
  <c r="I18" i="65"/>
  <c r="I19" i="65"/>
  <c r="I20" i="65"/>
  <c r="I21" i="65"/>
  <c r="I22" i="65"/>
  <c r="I23" i="65"/>
  <c r="I24" i="65"/>
  <c r="I25" i="65"/>
  <c r="I26" i="65"/>
  <c r="I27" i="65"/>
  <c r="I28" i="65"/>
  <c r="I29" i="65"/>
  <c r="I30" i="65"/>
  <c r="I31" i="65"/>
  <c r="I32" i="65"/>
  <c r="I33" i="65"/>
  <c r="I34" i="65"/>
  <c r="I35" i="65"/>
  <c r="I36" i="65"/>
  <c r="I37" i="65"/>
  <c r="I38" i="65"/>
  <c r="I39" i="65"/>
  <c r="I40" i="65"/>
  <c r="I41" i="65"/>
  <c r="I42" i="65"/>
  <c r="I43" i="65"/>
  <c r="I44" i="65"/>
  <c r="I45" i="65"/>
  <c r="I46" i="65"/>
  <c r="I47" i="65"/>
  <c r="I48" i="65"/>
  <c r="I49" i="65"/>
  <c r="I50" i="65"/>
  <c r="I51" i="65"/>
  <c r="I52" i="65"/>
  <c r="I53" i="65"/>
  <c r="I54" i="65"/>
  <c r="I55" i="65"/>
  <c r="I56" i="65"/>
  <c r="I57" i="65"/>
  <c r="I58" i="65"/>
  <c r="I59" i="65"/>
  <c r="I60" i="65"/>
  <c r="I61" i="65"/>
  <c r="I62" i="65"/>
  <c r="I63" i="65"/>
  <c r="I64" i="65"/>
  <c r="I65" i="65"/>
  <c r="I66" i="65"/>
  <c r="I67" i="65"/>
  <c r="I68" i="65"/>
  <c r="I69" i="65"/>
  <c r="I70" i="65"/>
  <c r="I71" i="65"/>
  <c r="I72" i="65"/>
  <c r="I73" i="65"/>
  <c r="I74" i="65"/>
  <c r="I75" i="65"/>
  <c r="I76" i="65"/>
  <c r="I77" i="65"/>
  <c r="I78" i="65"/>
  <c r="I79" i="65"/>
  <c r="I80" i="65"/>
  <c r="I81" i="65"/>
  <c r="I82" i="65"/>
  <c r="I83" i="65"/>
  <c r="I84" i="65"/>
  <c r="I85" i="65"/>
  <c r="I86" i="65"/>
  <c r="I87" i="65"/>
  <c r="I88" i="65"/>
  <c r="I89" i="65"/>
  <c r="I90" i="65"/>
  <c r="I91" i="65"/>
  <c r="I92" i="65"/>
  <c r="I93" i="65"/>
  <c r="I94" i="65"/>
  <c r="I95" i="65"/>
  <c r="I96" i="65"/>
  <c r="I97" i="65"/>
  <c r="I98" i="65"/>
  <c r="I99" i="65"/>
  <c r="I100" i="65"/>
  <c r="I101" i="65"/>
  <c r="I102" i="65"/>
  <c r="I103" i="65"/>
  <c r="I104" i="65"/>
  <c r="I105" i="65"/>
  <c r="I106" i="65"/>
  <c r="I107" i="65"/>
  <c r="I108" i="65"/>
  <c r="I109" i="65"/>
  <c r="I110" i="65"/>
  <c r="I111" i="65"/>
  <c r="I112" i="65"/>
  <c r="I113" i="65"/>
  <c r="I114" i="65"/>
  <c r="I115" i="65"/>
  <c r="I116" i="65"/>
  <c r="I117" i="65"/>
  <c r="I118" i="65"/>
  <c r="I119" i="65"/>
  <c r="I120" i="65"/>
  <c r="I121" i="65"/>
  <c r="I122" i="65"/>
  <c r="I123" i="65"/>
  <c r="I124" i="65"/>
  <c r="I6" i="65"/>
  <c r="I7" i="65"/>
  <c r="I8" i="65"/>
  <c r="I9" i="65"/>
  <c r="I10" i="65"/>
  <c r="I11" i="65"/>
  <c r="I12" i="65"/>
  <c r="I5" i="65"/>
  <c r="L1" i="65" s="1"/>
  <c r="N1" i="64"/>
  <c r="H3" i="64" s="1"/>
  <c r="I9" i="64"/>
  <c r="I10" i="64"/>
  <c r="I11" i="64"/>
  <c r="I12" i="64"/>
  <c r="I13" i="64"/>
  <c r="I14" i="64"/>
  <c r="I15" i="64"/>
  <c r="I16" i="64"/>
  <c r="I17" i="64"/>
  <c r="I18" i="64"/>
  <c r="I19" i="64"/>
  <c r="I20" i="64"/>
  <c r="I21" i="64"/>
  <c r="I22" i="64"/>
  <c r="I23" i="64"/>
  <c r="I24" i="64"/>
  <c r="I25" i="64"/>
  <c r="I26" i="64"/>
  <c r="I27" i="64"/>
  <c r="I28" i="64"/>
  <c r="I29" i="64"/>
  <c r="I30" i="64"/>
  <c r="I31" i="64"/>
  <c r="I32" i="64"/>
  <c r="I33" i="64"/>
  <c r="I34" i="64"/>
  <c r="I35" i="64"/>
  <c r="I36" i="64"/>
  <c r="I37" i="64"/>
  <c r="I38" i="64"/>
  <c r="I39" i="64"/>
  <c r="I40" i="64"/>
  <c r="I41" i="64"/>
  <c r="I42" i="64"/>
  <c r="I43" i="64"/>
  <c r="I44" i="64"/>
  <c r="I45" i="64"/>
  <c r="I46" i="64"/>
  <c r="I47" i="64"/>
  <c r="I48" i="64"/>
  <c r="I49" i="64"/>
  <c r="I50" i="64"/>
  <c r="I51" i="64"/>
  <c r="I52" i="64"/>
  <c r="I53" i="64"/>
  <c r="I54" i="64"/>
  <c r="I55" i="64"/>
  <c r="I56" i="64"/>
  <c r="I57" i="64"/>
  <c r="I58" i="64"/>
  <c r="I59" i="64"/>
  <c r="I60" i="64"/>
  <c r="I61" i="64"/>
  <c r="I62" i="64"/>
  <c r="I63" i="64"/>
  <c r="I64" i="64"/>
  <c r="I65" i="64"/>
  <c r="I66" i="64"/>
  <c r="I67" i="64"/>
  <c r="I68" i="64"/>
  <c r="I69" i="64"/>
  <c r="I70" i="64"/>
  <c r="I71" i="64"/>
  <c r="I72" i="64"/>
  <c r="I73" i="64"/>
  <c r="I74" i="64"/>
  <c r="I75" i="64"/>
  <c r="I76" i="64"/>
  <c r="I77" i="64"/>
  <c r="I78" i="64"/>
  <c r="I79" i="64"/>
  <c r="I80" i="64"/>
  <c r="I81" i="64"/>
  <c r="I82" i="64"/>
  <c r="I83" i="64"/>
  <c r="I84" i="64"/>
  <c r="I85" i="64"/>
  <c r="I86" i="64"/>
  <c r="I87" i="64"/>
  <c r="I88" i="64"/>
  <c r="I89" i="64"/>
  <c r="I90" i="64"/>
  <c r="I91" i="64"/>
  <c r="I92" i="64"/>
  <c r="I93" i="64"/>
  <c r="I94" i="64"/>
  <c r="I95" i="64"/>
  <c r="I96" i="64"/>
  <c r="I97" i="64"/>
  <c r="I98" i="64"/>
  <c r="I99" i="64"/>
  <c r="I100" i="64"/>
  <c r="I101" i="64"/>
  <c r="I102" i="64"/>
  <c r="I103" i="64"/>
  <c r="I104" i="64"/>
  <c r="I105" i="64"/>
  <c r="I106" i="64"/>
  <c r="I107" i="64"/>
  <c r="I108" i="64"/>
  <c r="I109" i="64"/>
  <c r="I110" i="64"/>
  <c r="I111" i="64"/>
  <c r="I112" i="64"/>
  <c r="I113" i="64"/>
  <c r="I114" i="64"/>
  <c r="I115" i="64"/>
  <c r="I116" i="64"/>
  <c r="I117" i="64"/>
  <c r="I118" i="64"/>
  <c r="I119" i="64"/>
  <c r="I120" i="64"/>
  <c r="I121" i="64"/>
  <c r="I122" i="64"/>
  <c r="I123" i="64"/>
  <c r="I124" i="64"/>
  <c r="I125" i="64"/>
  <c r="I126" i="64"/>
  <c r="I127" i="64"/>
  <c r="K2" i="64"/>
  <c r="I5" i="64"/>
  <c r="I6" i="64"/>
  <c r="I7" i="64"/>
  <c r="I8" i="64"/>
  <c r="I76" i="62"/>
  <c r="I75" i="62"/>
  <c r="I74" i="62"/>
  <c r="I73" i="62"/>
  <c r="I72" i="62"/>
  <c r="I71" i="62"/>
  <c r="I70" i="62"/>
  <c r="I69" i="62"/>
  <c r="I68" i="62"/>
  <c r="I67" i="62"/>
  <c r="I66" i="62"/>
  <c r="I65" i="62"/>
  <c r="I64" i="62"/>
  <c r="I63" i="62"/>
  <c r="I62" i="62"/>
  <c r="I61" i="62"/>
  <c r="I60" i="62"/>
  <c r="I59" i="62"/>
  <c r="I58" i="62"/>
  <c r="I57" i="62"/>
  <c r="I56" i="62"/>
  <c r="I55" i="62"/>
  <c r="I54" i="62"/>
  <c r="I53" i="62"/>
  <c r="I52" i="62"/>
  <c r="I51" i="62"/>
  <c r="I50" i="62"/>
  <c r="I49" i="62"/>
  <c r="I48" i="62"/>
  <c r="I47" i="62"/>
  <c r="I46" i="62"/>
  <c r="I45" i="62"/>
  <c r="I44" i="62"/>
  <c r="I43" i="62"/>
  <c r="I42" i="62"/>
  <c r="I41" i="62"/>
  <c r="I40" i="62"/>
  <c r="I39" i="62"/>
  <c r="I38" i="62"/>
  <c r="I37" i="62"/>
  <c r="I36" i="62"/>
  <c r="I35" i="62"/>
  <c r="I34" i="62"/>
  <c r="I33" i="62"/>
  <c r="I32" i="62"/>
  <c r="I31" i="62"/>
  <c r="I30" i="62"/>
  <c r="I29" i="62"/>
  <c r="I28" i="62"/>
  <c r="I27" i="62"/>
  <c r="I26" i="62"/>
  <c r="I25" i="62"/>
  <c r="I24" i="62"/>
  <c r="I23" i="62"/>
  <c r="I22" i="62"/>
  <c r="I21" i="62"/>
  <c r="I20" i="62"/>
  <c r="I19" i="62"/>
  <c r="I18" i="62"/>
  <c r="I17" i="62"/>
  <c r="I16" i="62"/>
  <c r="I15" i="62"/>
  <c r="I14" i="62"/>
  <c r="I13" i="62"/>
  <c r="I12" i="62"/>
  <c r="I11" i="62"/>
  <c r="I10" i="62"/>
  <c r="I9" i="62"/>
  <c r="N1" i="62"/>
  <c r="N1" i="61"/>
  <c r="N1" i="60"/>
  <c r="I35" i="61"/>
  <c r="I36" i="61"/>
  <c r="I37" i="61"/>
  <c r="I38" i="61"/>
  <c r="I39" i="61"/>
  <c r="I40" i="61"/>
  <c r="I41" i="61"/>
  <c r="I42" i="61"/>
  <c r="I43" i="61"/>
  <c r="I44" i="61"/>
  <c r="I45" i="61"/>
  <c r="I46" i="61"/>
  <c r="I47" i="61"/>
  <c r="I48" i="61"/>
  <c r="I49" i="61"/>
  <c r="I50" i="61"/>
  <c r="I51" i="61"/>
  <c r="I52" i="61"/>
  <c r="I53" i="61"/>
  <c r="I54" i="61"/>
  <c r="I55" i="61"/>
  <c r="I56" i="61"/>
  <c r="I57" i="61"/>
  <c r="I58" i="61"/>
  <c r="I59" i="61"/>
  <c r="I60" i="61"/>
  <c r="I61" i="61"/>
  <c r="I62" i="61"/>
  <c r="I63" i="61"/>
  <c r="I64" i="61"/>
  <c r="I65" i="61"/>
  <c r="I66" i="61"/>
  <c r="I67" i="61"/>
  <c r="I68" i="61"/>
  <c r="I69" i="61"/>
  <c r="I70" i="61"/>
  <c r="I71" i="61"/>
  <c r="I72" i="61"/>
  <c r="I73" i="61"/>
  <c r="I74" i="61"/>
  <c r="I75" i="61"/>
  <c r="I76" i="61"/>
  <c r="I77" i="61"/>
  <c r="I78" i="61"/>
  <c r="I79" i="61"/>
  <c r="I80" i="61"/>
  <c r="I81" i="61"/>
  <c r="I82" i="61"/>
  <c r="I83" i="61"/>
  <c r="J12" i="1"/>
  <c r="D12" i="1"/>
  <c r="A5" i="62"/>
  <c r="A5" i="65"/>
  <c r="I12" i="1"/>
  <c r="A5" i="64"/>
  <c r="A6" i="64" s="1"/>
  <c r="H12" i="1"/>
  <c r="G12" i="1"/>
  <c r="A5" i="61"/>
  <c r="A5" i="60"/>
  <c r="G11" i="1"/>
  <c r="A6" i="63"/>
  <c r="L1" i="64" l="1"/>
  <c r="G3" i="64"/>
  <c r="F3" i="64"/>
  <c r="A7" i="64"/>
  <c r="A7" i="63"/>
  <c r="A6" i="60"/>
  <c r="E12" i="1"/>
  <c r="B12" i="1"/>
  <c r="A6" i="61"/>
  <c r="C12" i="1"/>
  <c r="A6" i="65"/>
  <c r="A6" i="62"/>
  <c r="K2" i="65" l="1"/>
  <c r="A7" i="60"/>
  <c r="A8" i="64"/>
  <c r="A7" i="65"/>
  <c r="A6" i="5"/>
  <c r="A8" i="63"/>
  <c r="A7" i="62"/>
  <c r="A7" i="61"/>
  <c r="A6" i="6"/>
  <c r="G3" i="65" l="1"/>
  <c r="F3" i="65"/>
  <c r="H3" i="65"/>
  <c r="I13" i="2"/>
  <c r="A7" i="5"/>
  <c r="A9" i="64"/>
  <c r="E13" i="1"/>
  <c r="A8" i="62"/>
  <c r="A7" i="6"/>
  <c r="A6" i="2"/>
  <c r="A8" i="65"/>
  <c r="A9" i="63"/>
  <c r="A6" i="3"/>
  <c r="A9" i="65"/>
  <c r="A8" i="61"/>
  <c r="I12" i="2" l="1"/>
  <c r="D13" i="1"/>
  <c r="C13" i="1"/>
  <c r="A8" i="6"/>
  <c r="A7" i="3"/>
  <c r="A10" i="63"/>
  <c r="A9" i="61"/>
  <c r="A9" i="62"/>
  <c r="A8" i="5"/>
  <c r="A10" i="65"/>
  <c r="B13" i="1"/>
  <c r="A7" i="2"/>
  <c r="A8" i="60"/>
  <c r="A10" i="64"/>
  <c r="I9" i="61" l="1"/>
  <c r="I8" i="62"/>
  <c r="I7" i="62"/>
  <c r="I6" i="62"/>
  <c r="I5" i="62"/>
  <c r="K2" i="62"/>
  <c r="K2" i="63"/>
  <c r="H2" i="63"/>
  <c r="G2" i="63"/>
  <c r="F2" i="63"/>
  <c r="N1" i="63"/>
  <c r="I34" i="61"/>
  <c r="I33" i="61"/>
  <c r="I32" i="61"/>
  <c r="I31" i="61"/>
  <c r="I30" i="61"/>
  <c r="I29" i="61"/>
  <c r="I28" i="61"/>
  <c r="I27" i="61"/>
  <c r="I26" i="61"/>
  <c r="I25" i="61"/>
  <c r="I24" i="61"/>
  <c r="I23" i="61"/>
  <c r="I22" i="61"/>
  <c r="I21" i="61"/>
  <c r="I20" i="61"/>
  <c r="I19" i="61"/>
  <c r="I18" i="61"/>
  <c r="I17" i="61"/>
  <c r="I16" i="61"/>
  <c r="I15" i="61"/>
  <c r="I14" i="61"/>
  <c r="I13" i="61"/>
  <c r="I12" i="61"/>
  <c r="I11" i="61"/>
  <c r="I10" i="61"/>
  <c r="I8" i="61"/>
  <c r="I7" i="61"/>
  <c r="I6" i="61"/>
  <c r="I5" i="61"/>
  <c r="K2" i="61"/>
  <c r="I9" i="60"/>
  <c r="I8" i="60"/>
  <c r="I7" i="60"/>
  <c r="I6" i="60"/>
  <c r="I5" i="60"/>
  <c r="K2" i="60"/>
  <c r="I94" i="6"/>
  <c r="I93" i="6"/>
  <c r="I92" i="6"/>
  <c r="I91" i="6"/>
  <c r="I90" i="6"/>
  <c r="I89" i="6"/>
  <c r="I88" i="6"/>
  <c r="I87" i="6"/>
  <c r="I86" i="6"/>
  <c r="I85" i="6"/>
  <c r="I84" i="6"/>
  <c r="I83" i="6"/>
  <c r="I82" i="6"/>
  <c r="I81" i="6"/>
  <c r="I80" i="6"/>
  <c r="I79" i="6"/>
  <c r="I78" i="6"/>
  <c r="I77" i="6"/>
  <c r="I76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K2" i="6"/>
  <c r="H2" i="6"/>
  <c r="G2" i="6"/>
  <c r="F2" i="6"/>
  <c r="N1" i="6"/>
  <c r="I136" i="5"/>
  <c r="I135" i="5"/>
  <c r="I134" i="5"/>
  <c r="I133" i="5"/>
  <c r="I132" i="5"/>
  <c r="I131" i="5"/>
  <c r="I130" i="5"/>
  <c r="I129" i="5"/>
  <c r="I128" i="5"/>
  <c r="I127" i="5"/>
  <c r="I126" i="5"/>
  <c r="I125" i="5"/>
  <c r="I124" i="5"/>
  <c r="I123" i="5"/>
  <c r="I122" i="5"/>
  <c r="I121" i="5"/>
  <c r="I120" i="5"/>
  <c r="I119" i="5"/>
  <c r="I118" i="5"/>
  <c r="I117" i="5"/>
  <c r="I116" i="5"/>
  <c r="I115" i="5"/>
  <c r="I114" i="5"/>
  <c r="I113" i="5"/>
  <c r="I112" i="5"/>
  <c r="I111" i="5"/>
  <c r="I110" i="5"/>
  <c r="I109" i="5"/>
  <c r="I108" i="5"/>
  <c r="I107" i="5"/>
  <c r="I106" i="5"/>
  <c r="I105" i="5"/>
  <c r="I104" i="5"/>
  <c r="I103" i="5"/>
  <c r="I102" i="5"/>
  <c r="I101" i="5"/>
  <c r="I100" i="5"/>
  <c r="I99" i="5"/>
  <c r="I98" i="5"/>
  <c r="I97" i="5"/>
  <c r="I96" i="5"/>
  <c r="I95" i="5"/>
  <c r="I94" i="5"/>
  <c r="I93" i="5"/>
  <c r="I92" i="5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K2" i="5"/>
  <c r="H2" i="5"/>
  <c r="G2" i="5"/>
  <c r="F2" i="5"/>
  <c r="N1" i="5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A9" i="5"/>
  <c r="H9" i="1"/>
  <c r="A9" i="6"/>
  <c r="H14" i="1"/>
  <c r="G9" i="1"/>
  <c r="I14" i="1"/>
  <c r="A11" i="64"/>
  <c r="I9" i="1"/>
  <c r="I10" i="1"/>
  <c r="A10" i="62"/>
  <c r="J9" i="1"/>
  <c r="A11" i="63"/>
  <c r="G7" i="1"/>
  <c r="I13" i="1"/>
  <c r="I7" i="1"/>
  <c r="G14" i="1"/>
  <c r="G10" i="1"/>
  <c r="H13" i="1"/>
  <c r="A9" i="60"/>
  <c r="A10" i="61"/>
  <c r="A11" i="65"/>
  <c r="A8" i="3"/>
  <c r="J14" i="1"/>
  <c r="J10" i="1"/>
  <c r="J11" i="1"/>
  <c r="H10" i="1"/>
  <c r="J13" i="1"/>
  <c r="I11" i="1"/>
  <c r="H11" i="1"/>
  <c r="H7" i="1"/>
  <c r="G13" i="1"/>
  <c r="A8" i="2"/>
  <c r="J7" i="1"/>
  <c r="L1" i="62" l="1"/>
  <c r="L1" i="61"/>
  <c r="L1" i="60"/>
  <c r="H3" i="62"/>
  <c r="H3" i="63"/>
  <c r="H3" i="6"/>
  <c r="A12" i="64"/>
  <c r="A10" i="5"/>
  <c r="A10" i="6"/>
  <c r="A9" i="2"/>
  <c r="D14" i="1"/>
  <c r="A9" i="3"/>
  <c r="A12" i="63"/>
  <c r="A11" i="61"/>
  <c r="A12" i="65"/>
  <c r="A11" i="62"/>
  <c r="D11" i="1"/>
  <c r="F3" i="6" l="1"/>
  <c r="G3" i="6"/>
  <c r="L1" i="6"/>
  <c r="L1" i="63"/>
  <c r="H3" i="61"/>
  <c r="G3" i="62"/>
  <c r="F3" i="62"/>
  <c r="F3" i="63"/>
  <c r="G3" i="63"/>
  <c r="F3" i="61"/>
  <c r="G3" i="61"/>
  <c r="F3" i="60"/>
  <c r="G3" i="60"/>
  <c r="H3" i="60"/>
  <c r="F3" i="5"/>
  <c r="G3" i="5"/>
  <c r="H3" i="5"/>
  <c r="L1" i="5"/>
  <c r="E10" i="1"/>
  <c r="E14" i="1"/>
  <c r="C11" i="1"/>
  <c r="A11" i="5"/>
  <c r="D7" i="1"/>
  <c r="A11" i="6"/>
  <c r="A13" i="64"/>
  <c r="E9" i="1"/>
  <c r="E8" i="1"/>
  <c r="A10" i="3"/>
  <c r="C14" i="1"/>
  <c r="A12" i="62"/>
  <c r="B9" i="1"/>
  <c r="A13" i="63"/>
  <c r="E7" i="1"/>
  <c r="A12" i="61"/>
  <c r="A10" i="2"/>
  <c r="C9" i="1"/>
  <c r="A13" i="65"/>
  <c r="B7" i="1"/>
  <c r="D9" i="1"/>
  <c r="E11" i="1"/>
  <c r="B14" i="1"/>
  <c r="C10" i="1"/>
  <c r="B11" i="1"/>
  <c r="D10" i="1"/>
  <c r="B10" i="1"/>
  <c r="C7" i="1"/>
  <c r="B19" i="1" l="1"/>
  <c r="I19" i="1" s="1"/>
  <c r="I11" i="3"/>
  <c r="I10" i="3"/>
  <c r="I9" i="3"/>
  <c r="I8" i="3"/>
  <c r="I7" i="3"/>
  <c r="I6" i="3"/>
  <c r="I5" i="3"/>
  <c r="K2" i="3"/>
  <c r="H2" i="3"/>
  <c r="G2" i="3"/>
  <c r="F2" i="3"/>
  <c r="N1" i="3"/>
  <c r="G6" i="1"/>
  <c r="J8" i="1"/>
  <c r="G8" i="1"/>
  <c r="A11" i="2"/>
  <c r="A13" i="62"/>
  <c r="A12" i="5"/>
  <c r="H8" i="1"/>
  <c r="I6" i="1"/>
  <c r="A14" i="64"/>
  <c r="A14" i="65"/>
  <c r="A11" i="3"/>
  <c r="J6" i="1"/>
  <c r="I8" i="1"/>
  <c r="A12" i="6"/>
  <c r="A14" i="63"/>
  <c r="H6" i="1"/>
  <c r="A13" i="61"/>
  <c r="G3" i="3" l="1"/>
  <c r="L1" i="3"/>
  <c r="H3" i="3"/>
  <c r="F3" i="3"/>
  <c r="N1" i="2"/>
  <c r="A17" i="2"/>
  <c r="A18" i="2"/>
  <c r="A19" i="2"/>
  <c r="A20" i="2"/>
  <c r="D6" i="1"/>
  <c r="A12" i="3"/>
  <c r="B8" i="1"/>
  <c r="A14" i="62"/>
  <c r="A15" i="64"/>
  <c r="A12" i="2"/>
  <c r="G5" i="1"/>
  <c r="C6" i="1"/>
  <c r="C8" i="1"/>
  <c r="E6" i="1"/>
  <c r="A15" i="63"/>
  <c r="A14" i="61"/>
  <c r="A15" i="65"/>
  <c r="A13" i="6"/>
  <c r="D8" i="1"/>
  <c r="B6" i="1"/>
  <c r="A13" i="5"/>
  <c r="H2" i="2" l="1"/>
  <c r="G2" i="2"/>
  <c r="F2" i="2"/>
  <c r="I11" i="2"/>
  <c r="A15" i="61"/>
  <c r="H5" i="1"/>
  <c r="A14" i="6"/>
  <c r="A16" i="64"/>
  <c r="J5" i="1"/>
  <c r="A13" i="3"/>
  <c r="A15" i="62"/>
  <c r="I5" i="1"/>
  <c r="A16" i="63"/>
  <c r="A13" i="2"/>
  <c r="A16" i="65"/>
  <c r="A14" i="5"/>
  <c r="H15" i="1" l="1"/>
  <c r="H3" i="2"/>
  <c r="A17" i="63"/>
  <c r="A16" i="61"/>
  <c r="A17" i="65"/>
  <c r="A14" i="3"/>
  <c r="A16" i="62"/>
  <c r="A15" i="6"/>
  <c r="A17" i="64"/>
  <c r="D5" i="1"/>
  <c r="A15" i="5"/>
  <c r="I10" i="2" l="1"/>
  <c r="I9" i="2"/>
  <c r="I8" i="2"/>
  <c r="I7" i="2"/>
  <c r="I6" i="2"/>
  <c r="I5" i="2"/>
  <c r="K2" i="2"/>
  <c r="G3" i="2"/>
  <c r="F3" i="2"/>
  <c r="A18" i="64"/>
  <c r="A15" i="3"/>
  <c r="A16" i="6"/>
  <c r="A17" i="62"/>
  <c r="A18" i="63"/>
  <c r="A18" i="65"/>
  <c r="A16" i="5"/>
  <c r="B5" i="1"/>
  <c r="A17" i="61"/>
  <c r="C5" i="1"/>
  <c r="B15" i="1" l="1"/>
  <c r="C15" i="1"/>
  <c r="L1" i="2"/>
  <c r="A19" i="63"/>
  <c r="A18" i="62"/>
  <c r="A18" i="61"/>
  <c r="E5" i="1"/>
  <c r="A16" i="3"/>
  <c r="A19" i="65"/>
  <c r="A17" i="6"/>
  <c r="A19" i="64"/>
  <c r="A17" i="5"/>
  <c r="D15" i="1" l="1"/>
  <c r="E15" i="1"/>
  <c r="B18" i="1"/>
  <c r="J15" i="1"/>
  <c r="J19" i="1"/>
  <c r="I15" i="1"/>
  <c r="G15" i="1"/>
  <c r="A17" i="3"/>
  <c r="A19" i="61"/>
  <c r="A20" i="65"/>
  <c r="A19" i="62"/>
  <c r="A18" i="5"/>
  <c r="A20" i="64"/>
  <c r="A20" i="63"/>
  <c r="A18" i="6"/>
  <c r="I18" i="1" l="1"/>
  <c r="J18" i="1" s="1"/>
  <c r="F5" i="1"/>
  <c r="A19" i="5"/>
  <c r="A20" i="5"/>
  <c r="A21" i="63"/>
  <c r="A22" i="63" s="1"/>
  <c r="A20" i="61"/>
  <c r="A20" i="62"/>
  <c r="A21" i="62" s="1"/>
  <c r="A22" i="62" s="1"/>
  <c r="A23" i="62" s="1"/>
  <c r="A24" i="62" s="1"/>
  <c r="A25" i="62" s="1"/>
  <c r="A26" i="62" s="1"/>
  <c r="A27" i="62" s="1"/>
  <c r="A18" i="3"/>
  <c r="A21" i="5"/>
  <c r="A23" i="63"/>
  <c r="A22" i="5"/>
  <c r="A23" i="5"/>
  <c r="A24" i="5" s="1"/>
  <c r="A25" i="5" s="1"/>
  <c r="A26" i="5" s="1"/>
  <c r="A28" i="62"/>
  <c r="A29" i="62"/>
  <c r="A21" i="65"/>
  <c r="A19" i="6"/>
  <c r="A20" i="6" s="1"/>
  <c r="A21" i="6" s="1"/>
  <c r="A21" i="64"/>
  <c r="A22" i="64" s="1"/>
  <c r="A23" i="64" s="1"/>
  <c r="A19" i="3"/>
  <c r="A20" i="3" s="1"/>
  <c r="A21" i="61"/>
  <c r="A22" i="65"/>
  <c r="A23" i="65" s="1"/>
  <c r="A24" i="65" s="1"/>
  <c r="A25" i="65" s="1"/>
  <c r="A26" i="65" s="1"/>
  <c r="A27" i="65" s="1"/>
  <c r="A28" i="65" s="1"/>
  <c r="A29" i="65" s="1"/>
  <c r="A30" i="65" s="1"/>
  <c r="A31" i="65" s="1"/>
  <c r="A32" i="65" s="1"/>
  <c r="A33" i="65" s="1"/>
  <c r="A34" i="65" s="1"/>
  <c r="A22" i="61"/>
  <c r="A24" i="63"/>
  <c r="A25" i="63" s="1"/>
  <c r="A26" i="63" s="1"/>
  <c r="A27" i="63" s="1"/>
  <c r="A28" i="63" s="1"/>
  <c r="A22" i="6"/>
  <c r="A23" i="6" s="1"/>
  <c r="A24" i="6" s="1"/>
  <c r="A25" i="6" s="1"/>
  <c r="A24" i="64"/>
  <c r="A25" i="64" s="1"/>
  <c r="A26" i="64" s="1"/>
  <c r="A27" i="64" s="1"/>
  <c r="A28" i="64" s="1"/>
  <c r="A21" i="3"/>
  <c r="A22" i="3" s="1"/>
  <c r="A23" i="61"/>
  <c r="A24" i="61"/>
  <c r="A23" i="3"/>
  <c r="A24" i="3"/>
  <c r="A25" i="3" s="1"/>
  <c r="A26" i="3" s="1"/>
  <c r="A27" i="3" s="1"/>
  <c r="A28" i="3" s="1"/>
  <c r="A29" i="3" s="1"/>
  <c r="A26" i="6"/>
  <c r="A27" i="6" s="1"/>
  <c r="A28" i="6" s="1"/>
  <c r="A27" i="5"/>
  <c r="A28" i="5" s="1"/>
  <c r="A29" i="5" s="1"/>
  <c r="A30" i="5" s="1"/>
  <c r="A29" i="64"/>
  <c r="A30" i="64" s="1"/>
  <c r="A31" i="64" s="1"/>
  <c r="A32" i="64" s="1"/>
  <c r="A30" i="62"/>
  <c r="A31" i="62" s="1"/>
  <c r="A32" i="62" s="1"/>
  <c r="A33" i="62" s="1"/>
  <c r="A29" i="6"/>
  <c r="A30" i="6" s="1"/>
  <c r="A30" i="3"/>
  <c r="A31" i="3" s="1"/>
  <c r="A33" i="64"/>
  <c r="A34" i="64" s="1"/>
  <c r="A31" i="5"/>
  <c r="A32" i="5"/>
  <c r="A31" i="6"/>
  <c r="A32" i="6" s="1"/>
  <c r="I17" i="1" l="1"/>
  <c r="J17" i="1" s="1"/>
  <c r="A34" i="62"/>
  <c r="A35" i="62" s="1"/>
  <c r="A36" i="62" s="1"/>
  <c r="A37" i="62" s="1"/>
  <c r="A38" i="62" s="1"/>
  <c r="A39" i="62" s="1"/>
  <c r="A40" i="62" s="1"/>
  <c r="A41" i="62" s="1"/>
  <c r="A42" i="62" s="1"/>
  <c r="A43" i="62" s="1"/>
  <c r="A44" i="62" s="1"/>
  <c r="A45" i="62" s="1"/>
  <c r="A46" i="62" s="1"/>
  <c r="A47" i="62" s="1"/>
  <c r="A48" i="62" s="1"/>
  <c r="A49" i="62" s="1"/>
  <c r="A50" i="62" s="1"/>
  <c r="A51" i="62" s="1"/>
  <c r="A52" i="62" s="1"/>
  <c r="A53" i="62" s="1"/>
  <c r="A54" i="62" s="1"/>
  <c r="A55" i="62" s="1"/>
  <c r="A56" i="62" s="1"/>
  <c r="A57" i="62" s="1"/>
  <c r="A58" i="62" s="1"/>
  <c r="A59" i="62" s="1"/>
  <c r="A60" i="62" s="1"/>
  <c r="A61" i="62" s="1"/>
  <c r="A62" i="62" s="1"/>
  <c r="A63" i="62" s="1"/>
  <c r="A64" i="62" s="1"/>
  <c r="A65" i="62" s="1"/>
  <c r="A66" i="62" s="1"/>
  <c r="A67" i="62" s="1"/>
  <c r="A68" i="62" s="1"/>
  <c r="A69" i="62" s="1"/>
  <c r="A70" i="62" s="1"/>
  <c r="A71" i="62" s="1"/>
  <c r="A72" i="62" s="1"/>
  <c r="A73" i="62" s="1"/>
  <c r="A74" i="62" s="1"/>
  <c r="A75" i="62" s="1"/>
  <c r="A76" i="62" s="1"/>
  <c r="A25" i="61"/>
  <c r="A26" i="61" s="1"/>
  <c r="A27" i="61" s="1"/>
  <c r="A28" i="61" s="1"/>
  <c r="A29" i="61" s="1"/>
  <c r="A30" i="61" s="1"/>
  <c r="A31" i="61" s="1"/>
  <c r="A32" i="61" s="1"/>
  <c r="A33" i="61" s="1"/>
  <c r="A34" i="61" s="1"/>
  <c r="A35" i="64"/>
  <c r="A35" i="61"/>
  <c r="A36" i="61"/>
  <c r="A37" i="61"/>
  <c r="A38" i="61"/>
  <c r="A32" i="3"/>
  <c r="A35" i="65"/>
  <c r="A33" i="5"/>
  <c r="A34" i="5" s="1"/>
  <c r="A36" i="65"/>
  <c r="A36" i="64"/>
  <c r="A37" i="64" s="1"/>
  <c r="A37" i="65"/>
  <c r="A35" i="5"/>
  <c r="A36" i="5"/>
  <c r="A38" i="64"/>
  <c r="A39" i="61"/>
  <c r="A38" i="65"/>
  <c r="A39" i="64"/>
  <c r="A40" i="64"/>
  <c r="A40" i="61"/>
  <c r="A41" i="61" s="1"/>
  <c r="A41" i="64"/>
  <c r="A42" i="61"/>
  <c r="A33" i="6"/>
  <c r="A34" i="6" s="1"/>
  <c r="A33" i="3"/>
  <c r="A34" i="3" s="1"/>
  <c r="A35" i="3" s="1"/>
  <c r="A35" i="6"/>
  <c r="A36" i="6" s="1"/>
  <c r="A37" i="6" s="1"/>
  <c r="A38" i="6" s="1"/>
  <c r="A39" i="6" s="1"/>
  <c r="A40" i="6" s="1"/>
  <c r="A41" i="6" s="1"/>
  <c r="A42" i="6" s="1"/>
  <c r="A39" i="65"/>
  <c r="A40" i="65" s="1"/>
  <c r="A37" i="5"/>
  <c r="A38" i="5" s="1"/>
  <c r="A36" i="3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1" i="65"/>
  <c r="A42" i="65" s="1"/>
  <c r="A43" i="65" s="1"/>
  <c r="A44" i="65" s="1"/>
  <c r="A39" i="5"/>
  <c r="A40" i="5" s="1"/>
  <c r="A42" i="64"/>
  <c r="A43" i="64" s="1"/>
  <c r="A43" i="61"/>
  <c r="A44" i="61" s="1"/>
  <c r="A45" i="61" s="1"/>
  <c r="A41" i="5"/>
  <c r="A42" i="5" s="1"/>
  <c r="A44" i="64"/>
  <c r="A45" i="64" s="1"/>
  <c r="A45" i="65"/>
  <c r="A46" i="65" s="1"/>
  <c r="A47" i="65" s="1"/>
  <c r="A48" i="65" s="1"/>
  <c r="A49" i="65" s="1"/>
  <c r="A43" i="6"/>
  <c r="A44" i="6" s="1"/>
  <c r="A43" i="5"/>
  <c r="A44" i="5" s="1"/>
  <c r="A45" i="5" s="1"/>
  <c r="A46" i="64"/>
  <c r="A46" i="61"/>
  <c r="A47" i="61" s="1"/>
  <c r="A48" i="61" s="1"/>
  <c r="A49" i="61" s="1"/>
  <c r="A50" i="61" s="1"/>
  <c r="A45" i="6"/>
  <c r="A46" i="6" s="1"/>
  <c r="A47" i="6" s="1"/>
  <c r="A48" i="6" s="1"/>
  <c r="A49" i="6" s="1"/>
  <c r="A50" i="6" s="1"/>
  <c r="A51" i="6" s="1"/>
  <c r="A47" i="64"/>
  <c r="A48" i="64" s="1"/>
  <c r="A49" i="64" s="1"/>
  <c r="A50" i="64" s="1"/>
  <c r="A51" i="64" s="1"/>
  <c r="A46" i="5"/>
  <c r="A47" i="5"/>
  <c r="A48" i="5" s="1"/>
  <c r="A49" i="5" s="1"/>
  <c r="A50" i="5" s="1"/>
  <c r="A51" i="5" s="1"/>
  <c r="A52" i="5" s="1"/>
  <c r="A47" i="3"/>
  <c r="A48" i="3" s="1"/>
  <c r="A49" i="3" s="1"/>
  <c r="A50" i="3" s="1"/>
  <c r="A50" i="65"/>
  <c r="A51" i="65" s="1"/>
  <c r="A52" i="65" s="1"/>
  <c r="A51" i="61"/>
  <c r="A52" i="61"/>
  <c r="A53" i="61" s="1"/>
  <c r="A54" i="61" s="1"/>
  <c r="A52" i="64"/>
  <c r="A53" i="64" s="1"/>
  <c r="A54" i="64" s="1"/>
  <c r="A55" i="64" s="1"/>
  <c r="A56" i="64" s="1"/>
  <c r="A57" i="64" s="1"/>
  <c r="A58" i="64" s="1"/>
  <c r="A59" i="64" s="1"/>
  <c r="A53" i="65"/>
  <c r="A52" i="6"/>
  <c r="A53" i="6" s="1"/>
  <c r="A54" i="6" s="1"/>
  <c r="A55" i="6" s="1"/>
  <c r="A56" i="6" s="1"/>
  <c r="A51" i="3"/>
  <c r="A54" i="65"/>
  <c r="A55" i="65" s="1"/>
  <c r="A53" i="5"/>
  <c r="A54" i="5" s="1"/>
  <c r="A55" i="5" s="1"/>
  <c r="A52" i="3"/>
  <c r="A53" i="3" s="1"/>
  <c r="A55" i="61"/>
  <c r="A56" i="61" s="1"/>
  <c r="A57" i="61" s="1"/>
  <c r="A58" i="61" s="1"/>
  <c r="A59" i="61" s="1"/>
  <c r="A60" i="61" s="1"/>
  <c r="A61" i="61" s="1"/>
  <c r="A62" i="61" s="1"/>
  <c r="A63" i="61" s="1"/>
  <c r="A64" i="61" s="1"/>
  <c r="A56" i="65"/>
  <c r="A57" i="65" s="1"/>
  <c r="A58" i="65" s="1"/>
  <c r="A54" i="3"/>
  <c r="A55" i="3" s="1"/>
  <c r="A56" i="3" s="1"/>
  <c r="A57" i="3" s="1"/>
  <c r="A58" i="3" s="1"/>
  <c r="A56" i="5"/>
  <c r="A57" i="5" s="1"/>
  <c r="A58" i="5" s="1"/>
  <c r="A59" i="5" s="1"/>
  <c r="A60" i="5" s="1"/>
  <c r="A61" i="5" s="1"/>
  <c r="A57" i="6"/>
  <c r="A58" i="6" s="1"/>
  <c r="A59" i="6" s="1"/>
  <c r="A60" i="6" s="1"/>
  <c r="A61" i="6" s="1"/>
  <c r="A62" i="6" s="1"/>
  <c r="A63" i="6" s="1"/>
  <c r="A59" i="65"/>
  <c r="A60" i="64"/>
  <c r="A60" i="65"/>
  <c r="A61" i="65" s="1"/>
  <c r="A62" i="65" s="1"/>
  <c r="A61" i="64"/>
  <c r="A62" i="64" s="1"/>
  <c r="A63" i="64" s="1"/>
  <c r="A59" i="3"/>
  <c r="A60" i="3" s="1"/>
  <c r="A61" i="3" s="1"/>
  <c r="A62" i="3" s="1"/>
  <c r="A63" i="3" s="1"/>
  <c r="A63" i="65"/>
  <c r="A64" i="65" s="1"/>
  <c r="A65" i="65" s="1"/>
  <c r="A62" i="5"/>
  <c r="A63" i="5" s="1"/>
  <c r="A64" i="5" s="1"/>
  <c r="A64" i="64"/>
  <c r="A65" i="61"/>
  <c r="A66" i="61" s="1"/>
  <c r="A65" i="64"/>
  <c r="A66" i="64" s="1"/>
  <c r="A66" i="65"/>
  <c r="A67" i="64"/>
  <c r="A68" i="64"/>
  <c r="A64" i="3"/>
  <c r="A65" i="5"/>
  <c r="A65" i="3"/>
  <c r="A69" i="64"/>
  <c r="A64" i="6"/>
  <c r="A65" i="6" s="1"/>
  <c r="A66" i="6" s="1"/>
  <c r="A67" i="6" s="1"/>
  <c r="A68" i="6" s="1"/>
  <c r="A66" i="3"/>
  <c r="A67" i="3" s="1"/>
  <c r="A70" i="64"/>
  <c r="A71" i="64" s="1"/>
  <c r="A72" i="64" s="1"/>
  <c r="A68" i="3"/>
  <c r="A69" i="3" s="1"/>
  <c r="A70" i="3" s="1"/>
  <c r="A69" i="6"/>
  <c r="A73" i="64"/>
  <c r="A74" i="64" s="1"/>
  <c r="A75" i="64" s="1"/>
  <c r="A76" i="64" s="1"/>
  <c r="A71" i="3"/>
  <c r="A72" i="3"/>
  <c r="A73" i="3" s="1"/>
  <c r="A74" i="3" s="1"/>
  <c r="A75" i="3" s="1"/>
  <c r="A77" i="64"/>
  <c r="A76" i="3"/>
  <c r="A67" i="65"/>
  <c r="A68" i="65" s="1"/>
  <c r="A69" i="65" s="1"/>
  <c r="A70" i="65" s="1"/>
  <c r="A71" i="65" s="1"/>
  <c r="A67" i="61"/>
  <c r="A66" i="5"/>
  <c r="A67" i="5" s="1"/>
  <c r="A68" i="61"/>
  <c r="A69" i="61"/>
  <c r="A70" i="61" s="1"/>
  <c r="A71" i="61" s="1"/>
  <c r="A72" i="61" s="1"/>
  <c r="A68" i="5"/>
  <c r="A69" i="5" s="1"/>
  <c r="A70" i="5" s="1"/>
  <c r="A70" i="6"/>
  <c r="A71" i="6" s="1"/>
  <c r="A72" i="6" s="1"/>
  <c r="A72" i="65"/>
  <c r="A73" i="65"/>
  <c r="A74" i="65" s="1"/>
  <c r="A75" i="65" s="1"/>
  <c r="A76" i="65" s="1"/>
  <c r="A71" i="5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73" i="61"/>
  <c r="A74" i="61" s="1"/>
  <c r="A75" i="61" s="1"/>
  <c r="A76" i="61" s="1"/>
  <c r="A77" i="61" s="1"/>
  <c r="A78" i="61" s="1"/>
  <c r="A73" i="6"/>
  <c r="A74" i="6"/>
  <c r="A75" i="6" s="1"/>
  <c r="A76" i="6" s="1"/>
  <c r="A77" i="6" s="1"/>
  <c r="A78" i="6" s="1"/>
  <c r="A79" i="6" s="1"/>
  <c r="A77" i="65"/>
  <c r="A78" i="65" s="1"/>
  <c r="A78" i="64"/>
  <c r="A79" i="64" s="1"/>
  <c r="A80" i="64" s="1"/>
  <c r="A81" i="64" s="1"/>
  <c r="A82" i="64" s="1"/>
  <c r="A83" i="64" s="1"/>
  <c r="A79" i="65"/>
  <c r="A80" i="65" s="1"/>
  <c r="A81" i="65" s="1"/>
  <c r="A82" i="65" s="1"/>
  <c r="A83" i="65" s="1"/>
  <c r="A84" i="65" s="1"/>
  <c r="A85" i="65" s="1"/>
  <c r="A77" i="3"/>
  <c r="A78" i="3" s="1"/>
  <c r="A79" i="3" s="1"/>
  <c r="A80" i="3" s="1"/>
  <c r="A81" i="3" s="1"/>
  <c r="A79" i="61"/>
  <c r="A80" i="61" s="1"/>
  <c r="A81" i="61" s="1"/>
  <c r="A80" i="6"/>
  <c r="A81" i="6" s="1"/>
  <c r="A82" i="6" s="1"/>
  <c r="A83" i="6" s="1"/>
  <c r="A82" i="61"/>
  <c r="A83" i="61" s="1"/>
  <c r="A84" i="64"/>
  <c r="A85" i="64" s="1"/>
  <c r="A86" i="64" s="1"/>
  <c r="A87" i="64" s="1"/>
  <c r="A88" i="64" s="1"/>
  <c r="A89" i="64" s="1"/>
  <c r="A90" i="64" s="1"/>
  <c r="A91" i="64" s="1"/>
  <c r="A92" i="64" s="1"/>
  <c r="A93" i="64" s="1"/>
  <c r="A83" i="5"/>
  <c r="A84" i="5" s="1"/>
  <c r="A85" i="5" s="1"/>
  <c r="A86" i="5" s="1"/>
  <c r="A87" i="5" s="1"/>
  <c r="A88" i="5" s="1"/>
  <c r="A89" i="5" s="1"/>
  <c r="A90" i="5" s="1"/>
  <c r="A82" i="3"/>
  <c r="A83" i="3" s="1"/>
  <c r="A84" i="6"/>
  <c r="A85" i="6" s="1"/>
  <c r="A86" i="6" s="1"/>
  <c r="A87" i="6" s="1"/>
  <c r="A88" i="6" s="1"/>
  <c r="A89" i="6" s="1"/>
  <c r="A90" i="6" s="1"/>
  <c r="A91" i="6" s="1"/>
  <c r="A86" i="65"/>
  <c r="A87" i="65" s="1"/>
  <c r="A84" i="3"/>
  <c r="A85" i="3" s="1"/>
  <c r="A88" i="65"/>
  <c r="A89" i="65" s="1"/>
  <c r="A86" i="3"/>
  <c r="A87" i="3" s="1"/>
  <c r="A90" i="65"/>
  <c r="A91" i="65" s="1"/>
  <c r="A88" i="3"/>
  <c r="A89" i="3" s="1"/>
  <c r="A90" i="3" s="1"/>
  <c r="A91" i="3" s="1"/>
  <c r="A92" i="3" s="1"/>
  <c r="A93" i="3" s="1"/>
  <c r="A94" i="3" s="1"/>
  <c r="A95" i="3" s="1"/>
  <c r="A96" i="3" s="1"/>
  <c r="A97" i="3" s="1"/>
  <c r="A92" i="65"/>
  <c r="A93" i="65" s="1"/>
  <c r="A94" i="65" s="1"/>
  <c r="A95" i="65" s="1"/>
  <c r="A96" i="65" s="1"/>
  <c r="A91" i="5"/>
  <c r="A92" i="5" s="1"/>
  <c r="A93" i="5" s="1"/>
  <c r="A94" i="5" s="1"/>
  <c r="A95" i="5" s="1"/>
  <c r="A94" i="64"/>
  <c r="A95" i="64" s="1"/>
  <c r="A92" i="6"/>
  <c r="A93" i="6" s="1"/>
  <c r="A94" i="6" s="1"/>
  <c r="A96" i="64"/>
  <c r="A97" i="64" s="1"/>
  <c r="A98" i="64" s="1"/>
  <c r="A97" i="65"/>
  <c r="A98" i="65" s="1"/>
  <c r="A99" i="65" s="1"/>
  <c r="A96" i="5"/>
  <c r="A97" i="5" s="1"/>
  <c r="A98" i="5" s="1"/>
  <c r="A99" i="64"/>
  <c r="A100" i="64" s="1"/>
  <c r="A101" i="64" s="1"/>
  <c r="A100" i="65"/>
  <c r="A101" i="65" s="1"/>
  <c r="A102" i="65" s="1"/>
  <c r="A99" i="5"/>
  <c r="A98" i="3"/>
  <c r="A100" i="5"/>
  <c r="A102" i="64"/>
  <c r="A103" i="64"/>
  <c r="A101" i="5"/>
  <c r="A102" i="5" s="1"/>
  <c r="A104" i="64"/>
  <c r="A105" i="64" s="1"/>
  <c r="A106" i="64" s="1"/>
  <c r="A107" i="64" s="1"/>
  <c r="A108" i="64" s="1"/>
  <c r="A103" i="65"/>
  <c r="A104" i="65"/>
  <c r="A105" i="65" s="1"/>
  <c r="A106" i="65" s="1"/>
  <c r="A107" i="65" s="1"/>
  <c r="A108" i="65" s="1"/>
  <c r="A109" i="65" s="1"/>
  <c r="A110" i="65" s="1"/>
  <c r="A111" i="65" s="1"/>
  <c r="A103" i="5"/>
  <c r="A104" i="5" s="1"/>
  <c r="A105" i="5" s="1"/>
  <c r="A106" i="5" s="1"/>
  <c r="A107" i="5"/>
  <c r="A108" i="5" s="1"/>
  <c r="A109" i="5" s="1"/>
  <c r="A110" i="5" s="1"/>
  <c r="A109" i="64"/>
  <c r="A110" i="64" s="1"/>
  <c r="A111" i="64" s="1"/>
  <c r="A112" i="64" s="1"/>
  <c r="A113" i="64" s="1"/>
  <c r="A114" i="64" s="1"/>
  <c r="A112" i="65"/>
  <c r="A111" i="5"/>
  <c r="A112" i="5" s="1"/>
  <c r="A113" i="65"/>
  <c r="A114" i="65" s="1"/>
  <c r="A115" i="65" s="1"/>
  <c r="A116" i="65" s="1"/>
  <c r="A115" i="64"/>
  <c r="A116" i="64" s="1"/>
  <c r="A117" i="64" s="1"/>
  <c r="A118" i="64" s="1"/>
  <c r="A113" i="5"/>
  <c r="A114" i="5" s="1"/>
  <c r="A115" i="5" s="1"/>
  <c r="A117" i="65"/>
  <c r="A118" i="65" s="1"/>
  <c r="A119" i="65" s="1"/>
  <c r="A116" i="5"/>
  <c r="A117" i="5" s="1"/>
  <c r="A118" i="5" s="1"/>
  <c r="A119" i="5" s="1"/>
  <c r="A120" i="5" s="1"/>
  <c r="A121" i="5" s="1"/>
  <c r="A119" i="64"/>
  <c r="A120" i="64" s="1"/>
  <c r="A121" i="64" s="1"/>
  <c r="A122" i="64" s="1"/>
  <c r="A120" i="65"/>
  <c r="A121" i="65"/>
  <c r="A122" i="65" s="1"/>
  <c r="A123" i="65" s="1"/>
  <c r="A124" i="65" s="1"/>
  <c r="A123" i="64"/>
  <c r="A124" i="64" s="1"/>
  <c r="A122" i="5"/>
  <c r="A123" i="5" s="1"/>
  <c r="A124" i="5" s="1"/>
  <c r="A125" i="5" s="1"/>
  <c r="A126" i="5" s="1"/>
  <c r="A127" i="5" s="1"/>
  <c r="A128" i="5" s="1"/>
  <c r="A125" i="64"/>
  <c r="A126" i="64" s="1"/>
  <c r="A127" i="64" s="1"/>
  <c r="A129" i="5"/>
  <c r="A130" i="5" s="1"/>
  <c r="A131" i="5" s="1"/>
  <c r="A132" i="5"/>
  <c r="A133" i="5" s="1"/>
  <c r="A134" i="5" s="1"/>
  <c r="A135" i="5"/>
  <c r="A136" i="5" s="1"/>
</calcChain>
</file>

<file path=xl/sharedStrings.xml><?xml version="1.0" encoding="utf-8"?>
<sst xmlns="http://schemas.openxmlformats.org/spreadsheetml/2006/main" count="5470" uniqueCount="1458">
  <si>
    <t>Шкаф</t>
  </si>
  <si>
    <t>Расключен в УСО</t>
  </si>
  <si>
    <t>Расключен на НУ</t>
  </si>
  <si>
    <t>ПНР</t>
  </si>
  <si>
    <t>Готовность каналов</t>
  </si>
  <si>
    <t>Готовность станции</t>
  </si>
  <si>
    <t>Количество сигналов</t>
  </si>
  <si>
    <t>Наименование сигнала</t>
  </si>
  <si>
    <t>Итого по шкафу</t>
  </si>
  <si>
    <t>Итого по шкафу (%)</t>
  </si>
  <si>
    <t>Расключен
_x000D_в УСО</t>
  </si>
  <si>
    <t>Расключен
_x000D_на НУ</t>
  </si>
  <si>
    <t>Готовность_x000D_
канала</t>
  </si>
  <si>
    <t>Примечание</t>
  </si>
  <si>
    <t>Готовность_x000D_
шкафа</t>
  </si>
  <si>
    <t>Количество_x000D_
сигналов</t>
  </si>
  <si>
    <t/>
  </si>
  <si>
    <t>ИТОГО</t>
  </si>
  <si>
    <t xml:space="preserve">Готовность </t>
  </si>
  <si>
    <t>Давление нефти на выходе НПС (точка 2)</t>
  </si>
  <si>
    <t>АСУ ПТ</t>
  </si>
  <si>
    <t>АСУ ТП</t>
  </si>
  <si>
    <t>Прошлый день</t>
  </si>
  <si>
    <t>Сегодня</t>
  </si>
  <si>
    <t>Дельта</t>
  </si>
  <si>
    <t>( + 1,3 %)</t>
  </si>
  <si>
    <t>(+ 0 %)</t>
  </si>
  <si>
    <t>(+ 4,2 %)</t>
  </si>
  <si>
    <t>МНС.КЦ</t>
  </si>
  <si>
    <t>ПТ.КЦ</t>
  </si>
  <si>
    <t>Давление нефти на выходе НПС (точка 1)</t>
  </si>
  <si>
    <t>Пожар в помещении кроссовых панелей</t>
  </si>
  <si>
    <t>Двери шкафа серверного открыты</t>
  </si>
  <si>
    <t>Двери шкафа МНС.БРУ открыты</t>
  </si>
  <si>
    <t>Температура наружного воздуха</t>
  </si>
  <si>
    <t>Наличие напряжения на 1 СШ ЗРУ</t>
  </si>
  <si>
    <t>ДЭС в работе</t>
  </si>
  <si>
    <t>Наличие напряжения на 2 СШ ЗРУ</t>
  </si>
  <si>
    <t>Пожар (передача информации в шкаф автоматики бака-дозатора Б.2)</t>
  </si>
  <si>
    <t>СЕРВЕРНЫЙ</t>
  </si>
  <si>
    <t>Температура в серверном шкафу</t>
  </si>
  <si>
    <t>Наличие питания на вводе 1 шкафа серверного</t>
  </si>
  <si>
    <t xml:space="preserve"> Наличие питания на вводе 1 системного блока АРМ оператора МНС (основного)</t>
  </si>
  <si>
    <t>Наличие питания на вводе 1 системного блока АРМ оператора ПТ (основного)</t>
  </si>
  <si>
    <t>Наличие питания на вводе 1 сервера точного времени</t>
  </si>
  <si>
    <t>Наличие питания на вводе 1 системного блока сервера ДМЗ</t>
  </si>
  <si>
    <t>Наличие питания на вводе 1 коммутатора L3 ЛВС МДП (основного)</t>
  </si>
  <si>
    <t xml:space="preserve"> Наличие питания на вводе 1 коммутатора L3 ЛВС МДП (резервного)</t>
  </si>
  <si>
    <t>Наличие питания на вводе 1 маршрутизатора с МСЭ (основного)</t>
  </si>
  <si>
    <t>Наличие питания на вводе 1 маршрутизатора с МСЭ (резервного)</t>
  </si>
  <si>
    <t>Наличие питания на выходе выключателя 1QF1 шкафа серверного</t>
  </si>
  <si>
    <t>Наличие питания на вводе 2 шкафа серверного</t>
  </si>
  <si>
    <t xml:space="preserve"> Наличие питания на вводе 2 системного блока АРМ оператора МНС (основного)</t>
  </si>
  <si>
    <t>Наличие питания на вводе 2 системного блока АРМ оператора ПТ (основного)</t>
  </si>
  <si>
    <t>Наличие питания на вводе 2 сервера точного времени</t>
  </si>
  <si>
    <t>Наличие питания на вводе 2 системного блока сервера ДМЗ</t>
  </si>
  <si>
    <t>Наличие питания на вводе 2 коммутатора L3 ЛВС МДП (основного)</t>
  </si>
  <si>
    <t xml:space="preserve"> Наличие питания на вводе 2 коммутатора L3 ЛВС МДП (резервного)</t>
  </si>
  <si>
    <t>Наличие питания на вводе 2 маршрутизатора с МСЭ (основного)</t>
  </si>
  <si>
    <t>Наличие питания на вводе 2 маршрутизатора с МСЭ (резервного)</t>
  </si>
  <si>
    <t>Неисправность УЗИП 2FV1 на вводе 2 шкафа серверного</t>
  </si>
  <si>
    <t>Наличие питания на выходе выключателя 2QF1 шкафа серверного</t>
  </si>
  <si>
    <t>XT1</t>
  </si>
  <si>
    <t>XT2</t>
  </si>
  <si>
    <t>нет</t>
  </si>
  <si>
    <t>ХТ0</t>
  </si>
  <si>
    <t>ХТ1</t>
  </si>
  <si>
    <t>ХТ6</t>
  </si>
  <si>
    <t xml:space="preserve">1 2 </t>
  </si>
  <si>
    <t>Питание шкафа МНС.КЦ ввод 1</t>
  </si>
  <si>
    <t>Питание шкафа МНС.КЦ ввод 2</t>
  </si>
  <si>
    <t>7XT1</t>
  </si>
  <si>
    <t>7XT2</t>
  </si>
  <si>
    <t>7XT3</t>
  </si>
  <si>
    <t>7XT4</t>
  </si>
  <si>
    <t>7XT5</t>
  </si>
  <si>
    <t>7XT6</t>
  </si>
  <si>
    <t>Интерфейсная связь с АСМЭ</t>
  </si>
  <si>
    <t>Интерфейсная связь со шкафом ПТ.КЦ</t>
  </si>
  <si>
    <t>Интерфейсная связь со шкафом МНС.САР (канал 1)</t>
  </si>
  <si>
    <t>Интерфейсная связь со шкафом МНС.САР (канал 2)</t>
  </si>
  <si>
    <t>2XT1</t>
  </si>
  <si>
    <t>2XT10</t>
  </si>
  <si>
    <t>2XT2</t>
  </si>
  <si>
    <t>2XT3</t>
  </si>
  <si>
    <t>2XT4</t>
  </si>
  <si>
    <t>2XT5</t>
  </si>
  <si>
    <t>2XT6</t>
  </si>
  <si>
    <t>2XT7</t>
  </si>
  <si>
    <t>2XT8</t>
  </si>
  <si>
    <t>2XT9</t>
  </si>
  <si>
    <t>3XT1</t>
  </si>
  <si>
    <t>3XT2</t>
  </si>
  <si>
    <t>3XT3</t>
  </si>
  <si>
    <t>3XT4</t>
  </si>
  <si>
    <t>3XT5</t>
  </si>
  <si>
    <t>3XT6</t>
  </si>
  <si>
    <t>3XT7</t>
  </si>
  <si>
    <t>3XT8</t>
  </si>
  <si>
    <t>1XT1</t>
  </si>
  <si>
    <t>1XT2</t>
  </si>
  <si>
    <t>1XT3</t>
  </si>
  <si>
    <t>1XT4</t>
  </si>
  <si>
    <t>1XT5</t>
  </si>
  <si>
    <t>1XT6</t>
  </si>
  <si>
    <t>3XT10</t>
  </si>
  <si>
    <t>3XT11</t>
  </si>
  <si>
    <t>3XT12</t>
  </si>
  <si>
    <t>3XT13</t>
  </si>
  <si>
    <t>3XT14</t>
  </si>
  <si>
    <t>3XT9</t>
  </si>
  <si>
    <t>4XT1</t>
  </si>
  <si>
    <t>4XT10</t>
  </si>
  <si>
    <t>4XT2</t>
  </si>
  <si>
    <t>4XT3</t>
  </si>
  <si>
    <t>4XT4</t>
  </si>
  <si>
    <t>4XT5</t>
  </si>
  <si>
    <t>4XT6</t>
  </si>
  <si>
    <t>4XT7</t>
  </si>
  <si>
    <t>4XT8</t>
  </si>
  <si>
    <t>4XT9</t>
  </si>
  <si>
    <t>6XT1</t>
  </si>
  <si>
    <t>6XT2</t>
  </si>
  <si>
    <t xml:space="preserve">9 10   </t>
  </si>
  <si>
    <t xml:space="preserve">7 8   </t>
  </si>
  <si>
    <t xml:space="preserve">3 4   </t>
  </si>
  <si>
    <t xml:space="preserve">5 6   </t>
  </si>
  <si>
    <t xml:space="preserve">1 2   </t>
  </si>
  <si>
    <t xml:space="preserve">1 2 3 4 </t>
  </si>
  <si>
    <t xml:space="preserve">11 12   </t>
  </si>
  <si>
    <t xml:space="preserve">13 14   </t>
  </si>
  <si>
    <t xml:space="preserve">15 16   </t>
  </si>
  <si>
    <t xml:space="preserve">17 18   </t>
  </si>
  <si>
    <t xml:space="preserve">19 20   </t>
  </si>
  <si>
    <t xml:space="preserve">21 22   </t>
  </si>
  <si>
    <t xml:space="preserve">23 24   </t>
  </si>
  <si>
    <t>Превышение аварийных пороговых величин колебаний "опасное землетрясение"</t>
  </si>
  <si>
    <t>Превышение предельных пороговых величин колебаний</t>
  </si>
  <si>
    <t>ХТ2</t>
  </si>
  <si>
    <t>ХТ3</t>
  </si>
  <si>
    <t>ХТ4</t>
  </si>
  <si>
    <t>1XT7</t>
  </si>
  <si>
    <t>5XT1</t>
  </si>
  <si>
    <t>5XT2</t>
  </si>
  <si>
    <t>5XT3</t>
  </si>
  <si>
    <t>6XT10</t>
  </si>
  <si>
    <t>6XT3</t>
  </si>
  <si>
    <t>6XT5</t>
  </si>
  <si>
    <t>6XT6</t>
  </si>
  <si>
    <t>6XT7</t>
  </si>
  <si>
    <t>6XT8</t>
  </si>
  <si>
    <t xml:space="preserve">27 28   </t>
  </si>
  <si>
    <t xml:space="preserve">25 26   </t>
  </si>
  <si>
    <t xml:space="preserve">1 2 3  </t>
  </si>
  <si>
    <t>5XT4</t>
  </si>
  <si>
    <t>5XT5</t>
  </si>
  <si>
    <t>5XT6</t>
  </si>
  <si>
    <t>5XT7</t>
  </si>
  <si>
    <t>5XT8</t>
  </si>
  <si>
    <t>5XT9</t>
  </si>
  <si>
    <t>7XT7</t>
  </si>
  <si>
    <t>ХТ01</t>
  </si>
  <si>
    <t>Интерфейсная связь со шкафом МНС.КЦ</t>
  </si>
  <si>
    <t xml:space="preserve">4 5 6  </t>
  </si>
  <si>
    <t>Давление на входе бака-дозатора Б.1</t>
  </si>
  <si>
    <t>Давление на входе бака-дозатора Б.2</t>
  </si>
  <si>
    <t>Включение звонка «Пожар» в шкафу ПТ с панелью сигнализвации</t>
  </si>
  <si>
    <t>ХТ5</t>
  </si>
  <si>
    <t>№</t>
  </si>
  <si>
    <t>Тег</t>
  </si>
  <si>
    <t>Клемма</t>
  </si>
  <si>
    <t>Контакты</t>
  </si>
  <si>
    <t>master</t>
  </si>
  <si>
    <t>TT002</t>
  </si>
  <si>
    <t>DC7024</t>
  </si>
  <si>
    <t>DC7014</t>
  </si>
  <si>
    <t>DC7034</t>
  </si>
  <si>
    <t>DC7044</t>
  </si>
  <si>
    <t>KKC005</t>
  </si>
  <si>
    <t>KKC001</t>
  </si>
  <si>
    <t>KKC002</t>
  </si>
  <si>
    <t>KKC003</t>
  </si>
  <si>
    <t>MBC101_1</t>
  </si>
  <si>
    <t>MBC102_1</t>
  </si>
  <si>
    <t>MBC201_1</t>
  </si>
  <si>
    <t>MBC202_1</t>
  </si>
  <si>
    <t>MBC301_1</t>
  </si>
  <si>
    <t>MBC302_1</t>
  </si>
  <si>
    <t>MBC401_1</t>
  </si>
  <si>
    <t>MBC402_1</t>
  </si>
  <si>
    <t>XC0014</t>
  </si>
  <si>
    <t>XC0013</t>
  </si>
  <si>
    <t>MNS00_19</t>
  </si>
  <si>
    <t>MNS00_14</t>
  </si>
  <si>
    <t>MNS00_18</t>
  </si>
  <si>
    <t>MNS00_20</t>
  </si>
  <si>
    <t>MNS00_16</t>
  </si>
  <si>
    <t>MNS00_17</t>
  </si>
  <si>
    <t>MNS00_13</t>
  </si>
  <si>
    <t>MNS00_15</t>
  </si>
  <si>
    <t>MNS00_12</t>
  </si>
  <si>
    <t>KKC103</t>
  </si>
  <si>
    <t>KKC101</t>
  </si>
  <si>
    <t>KKC203</t>
  </si>
  <si>
    <t>KKC201</t>
  </si>
  <si>
    <t>KKC303</t>
  </si>
  <si>
    <t>KKC301</t>
  </si>
  <si>
    <t>KKC403</t>
  </si>
  <si>
    <t>KKC401</t>
  </si>
  <si>
    <t>ABO101_1</t>
  </si>
  <si>
    <t>ABO201_1</t>
  </si>
  <si>
    <t>ABO301_1</t>
  </si>
  <si>
    <t>ABO401_1</t>
  </si>
  <si>
    <t>MNS00_7</t>
  </si>
  <si>
    <t>MNS00_6</t>
  </si>
  <si>
    <t>MNS00_8</t>
  </si>
  <si>
    <t>MNS00_9</t>
  </si>
  <si>
    <t>MNS00_4</t>
  </si>
  <si>
    <t>MNS00_5</t>
  </si>
  <si>
    <t>MNS00_1</t>
  </si>
  <si>
    <t>MNS00_3</t>
  </si>
  <si>
    <t>MNS00_0</t>
  </si>
  <si>
    <t>TT003.1</t>
  </si>
  <si>
    <t>TT003.2</t>
  </si>
  <si>
    <t>CT101</t>
  </si>
  <si>
    <t>CT301</t>
  </si>
  <si>
    <t>CT401</t>
  </si>
  <si>
    <t>MBC101_2</t>
  </si>
  <si>
    <t>MBC102_2</t>
  </si>
  <si>
    <t>DC101</t>
  </si>
  <si>
    <t>EC103</t>
  </si>
  <si>
    <t>EC101</t>
  </si>
  <si>
    <t>EC101c</t>
  </si>
  <si>
    <t>EC104</t>
  </si>
  <si>
    <t>EC102</t>
  </si>
  <si>
    <t>MBC201_2</t>
  </si>
  <si>
    <t>MBC202_2</t>
  </si>
  <si>
    <t>DC201</t>
  </si>
  <si>
    <t>EC203</t>
  </si>
  <si>
    <t>EC201</t>
  </si>
  <si>
    <t>EC201c</t>
  </si>
  <si>
    <t>EC204</t>
  </si>
  <si>
    <t>EC202</t>
  </si>
  <si>
    <t>MBC301_2</t>
  </si>
  <si>
    <t>MBC302_2</t>
  </si>
  <si>
    <t>DC301</t>
  </si>
  <si>
    <t>EC303</t>
  </si>
  <si>
    <t>EC301</t>
  </si>
  <si>
    <t>EC301c</t>
  </si>
  <si>
    <t>EC304</t>
  </si>
  <si>
    <t>EC302</t>
  </si>
  <si>
    <t>MBC401_2</t>
  </si>
  <si>
    <t>MBC402_2</t>
  </si>
  <si>
    <t>DC401</t>
  </si>
  <si>
    <t>EC403</t>
  </si>
  <si>
    <t>EC401</t>
  </si>
  <si>
    <t>EC401c</t>
  </si>
  <si>
    <t>EC404</t>
  </si>
  <si>
    <t>EC402</t>
  </si>
  <si>
    <t>MPC681</t>
  </si>
  <si>
    <t>MPC691</t>
  </si>
  <si>
    <t>PPC691</t>
  </si>
  <si>
    <t>OPC681</t>
  </si>
  <si>
    <t>EC691</t>
  </si>
  <si>
    <t>ABO101_2</t>
  </si>
  <si>
    <t>ABO201_2</t>
  </si>
  <si>
    <t>ABO301_2</t>
  </si>
  <si>
    <t>ABO401_2</t>
  </si>
  <si>
    <t>ABB651</t>
  </si>
  <si>
    <t>MPC651</t>
  </si>
  <si>
    <t>ABB652</t>
  </si>
  <si>
    <t>MPC652</t>
  </si>
  <si>
    <t>ABB752</t>
  </si>
  <si>
    <t>PT01_8</t>
  </si>
  <si>
    <t>PT01_24</t>
  </si>
  <si>
    <t>DT702_1</t>
  </si>
  <si>
    <t>KKT701_3</t>
  </si>
  <si>
    <t>KKT704_3</t>
  </si>
  <si>
    <t>DT702_2</t>
  </si>
  <si>
    <t>DT702_3</t>
  </si>
  <si>
    <t>DT704_1</t>
  </si>
  <si>
    <t>DT704_4</t>
  </si>
  <si>
    <t>DT704_2</t>
  </si>
  <si>
    <t>DT704_5</t>
  </si>
  <si>
    <t>DT704_3</t>
  </si>
  <si>
    <t>DT7034</t>
  </si>
  <si>
    <t>KKT702_1</t>
  </si>
  <si>
    <t>KKT701_1</t>
  </si>
  <si>
    <t>KKT704_1</t>
  </si>
  <si>
    <t>KKT702_2</t>
  </si>
  <si>
    <t>KKT701_2</t>
  </si>
  <si>
    <t>KKT704_2</t>
  </si>
  <si>
    <t>BB701c_2</t>
  </si>
  <si>
    <t>BB704c_2</t>
  </si>
  <si>
    <t>BB701c_1</t>
  </si>
  <si>
    <t>BB704c_1</t>
  </si>
  <si>
    <t>BB701a_1</t>
  </si>
  <si>
    <t>BB701t_1</t>
  </si>
  <si>
    <t>BB701t_2</t>
  </si>
  <si>
    <t>BB704p_2</t>
  </si>
  <si>
    <t>BB704p_1</t>
  </si>
  <si>
    <t>BB700z</t>
  </si>
  <si>
    <t>BB702c_1</t>
  </si>
  <si>
    <t>BB702c_2</t>
  </si>
  <si>
    <t>BB702p_1</t>
  </si>
  <si>
    <t>BB702p_2</t>
  </si>
  <si>
    <t>BB701c_3</t>
  </si>
  <si>
    <t>BB704c_4</t>
  </si>
  <si>
    <t>BB701c_4</t>
  </si>
  <si>
    <t>BB704c_3</t>
  </si>
  <si>
    <t>BB701a_2</t>
  </si>
  <si>
    <t>BB701t_3</t>
  </si>
  <si>
    <t>BB701t_4</t>
  </si>
  <si>
    <t>BB704p_4</t>
  </si>
  <si>
    <t>BB704p_3</t>
  </si>
  <si>
    <t>BB702c_3</t>
  </si>
  <si>
    <t>BB702c_4</t>
  </si>
  <si>
    <t>BB702p_3</t>
  </si>
  <si>
    <t>BB702p_4</t>
  </si>
  <si>
    <t>BB701c_5</t>
  </si>
  <si>
    <t>BB704c_5</t>
  </si>
  <si>
    <t>BB701c_6</t>
  </si>
  <si>
    <t>BB704c_6</t>
  </si>
  <si>
    <t>BB701a_3</t>
  </si>
  <si>
    <t>BB701t_6</t>
  </si>
  <si>
    <t>BB701t_5</t>
  </si>
  <si>
    <t>BB704p_5</t>
  </si>
  <si>
    <t>BB704p_6</t>
  </si>
  <si>
    <t>BB702c_5</t>
  </si>
  <si>
    <t>BB702p_5</t>
  </si>
  <si>
    <t>PT705</t>
  </si>
  <si>
    <t>PT707</t>
  </si>
  <si>
    <t>PT701</t>
  </si>
  <si>
    <t>PT703</t>
  </si>
  <si>
    <t>TT701</t>
  </si>
  <si>
    <t>LT701</t>
  </si>
  <si>
    <t>PT706</t>
  </si>
  <si>
    <t>PT702</t>
  </si>
  <si>
    <t>TT702</t>
  </si>
  <si>
    <t>LT702</t>
  </si>
  <si>
    <t>PT709</t>
  </si>
  <si>
    <t>TT703</t>
  </si>
  <si>
    <t>LC7112</t>
  </si>
  <si>
    <t>LC7113</t>
  </si>
  <si>
    <t>LC7111</t>
  </si>
  <si>
    <t>BDC700_1</t>
  </si>
  <si>
    <t>DB700z</t>
  </si>
  <si>
    <t>LC7122</t>
  </si>
  <si>
    <t>LC7123</t>
  </si>
  <si>
    <t>LC7121</t>
  </si>
  <si>
    <t>BDC700_2</t>
  </si>
  <si>
    <t>LC7013</t>
  </si>
  <si>
    <t>XT3</t>
  </si>
  <si>
    <t>Интерфейсная связь с ШСА БИК (канал 1)</t>
  </si>
  <si>
    <t>Интерфейсная связь с ШСА БИК (канал 2)</t>
  </si>
  <si>
    <t>1 2 3</t>
  </si>
  <si>
    <t>4 5 6</t>
  </si>
  <si>
    <t>Аварийное отключение МНС кнопкой «Стоп МНС» с БРУ</t>
  </si>
  <si>
    <t>Аварийное отключение НСО кнопкой «Стоп НСО» с БРУ</t>
  </si>
  <si>
    <t>Аварийное отключение НСО кнопкой «Стоп НСО» с технологической площадки (точка 1)</t>
  </si>
  <si>
    <t>Общая неисправность системы питания шкафа МНС.БРУ</t>
  </si>
  <si>
    <t>Включение звонка «Авария» в операторной</t>
  </si>
  <si>
    <t>Давление нефти на приеме МНС (точка 1)</t>
  </si>
  <si>
    <t>Аварийное отключение НСО кнопкой «Стоп НСО» с технологическойплощадки (точка 2)</t>
  </si>
  <si>
    <t>Давление нефти на приеме МНС (точка 2)</t>
  </si>
  <si>
    <t>Наличие питания на вводе шкафа БРУ</t>
  </si>
  <si>
    <t>Неисправность УЗИП 1FV1 на вводе 1 шкафа серверного</t>
  </si>
  <si>
    <t>МНА №3. ВВ включен (сигнал 1)</t>
  </si>
  <si>
    <t>МНА №3. ВВ отключен (сигнал 1)</t>
  </si>
  <si>
    <t>Аварийное отключение МНС кнопкой «Стоп МНС» с технологической площадки  (у эвакуационного выхода №3)</t>
  </si>
  <si>
    <t>Аварийное отключение НСО кнопкой «Стоп НСО» с технологической площадки (точка 3)</t>
  </si>
  <si>
    <t>МНА №3. Сигнализация об аварийном отключении МНА кнопкой «Стоп МНА» с БРУ</t>
  </si>
  <si>
    <t>МНА №3. Сигнализация об аварийном отключении МНА кнопкой «Стоп МНА» по месту</t>
  </si>
  <si>
    <t xml:space="preserve">МНА №3. Отключение ВВ (команда 1) </t>
  </si>
  <si>
    <t>Пожар в помещении насосного зала МНС</t>
  </si>
  <si>
    <t>Пожар на площадке насосной станции откачки из резервуаров аварийного сброса</t>
  </si>
  <si>
    <t>МНА №4. ВВ включен (сигнал 1)</t>
  </si>
  <si>
    <t>МНА №4. ВВ отключен (сигнал 1)</t>
  </si>
  <si>
    <t>Аварийное отключение НСО кнопкой «Стоп НСО» с технологическойплощадки (точка 4)</t>
  </si>
  <si>
    <t>МНА №4. Сигнализация об аварийном Отключении МНА кнопкой «Стоп МНА» с БРУ</t>
  </si>
  <si>
    <t>МНА №4. Сигнализация об аварийном отключении МНА кнопкой «Стоп МНА» по месту</t>
  </si>
  <si>
    <t xml:space="preserve">МНА №4. Отключение ВВ (команда 1) </t>
  </si>
  <si>
    <t>Пожар в помещении ЧРП</t>
  </si>
  <si>
    <t>Пожар в помещении ЗРУ</t>
  </si>
  <si>
    <t>Пожар в помещении узла с предохранительными устройствами</t>
  </si>
  <si>
    <t>MBC551_1</t>
  </si>
  <si>
    <t>MBC552_1</t>
  </si>
  <si>
    <t>KKC545</t>
  </si>
  <si>
    <t>KKC541</t>
  </si>
  <si>
    <t>MNS03_18</t>
  </si>
  <si>
    <t>MNS03_19</t>
  </si>
  <si>
    <t>KKC551</t>
  </si>
  <si>
    <t>KKC553</t>
  </si>
  <si>
    <t>BB001</t>
  </si>
  <si>
    <t>ABO551_1</t>
  </si>
  <si>
    <t>PT001.1</t>
  </si>
  <si>
    <t>PT003.1</t>
  </si>
  <si>
    <t>MBC561_1</t>
  </si>
  <si>
    <t>MBC562_1</t>
  </si>
  <si>
    <t>KKC542</t>
  </si>
  <si>
    <t>KKCС007.1.1</t>
  </si>
  <si>
    <t>KKCС015.1</t>
  </si>
  <si>
    <t>KKCС007.2.1</t>
  </si>
  <si>
    <t>KKCС015.2</t>
  </si>
  <si>
    <t>KKC561</t>
  </si>
  <si>
    <t>KKC563</t>
  </si>
  <si>
    <t>KKCS007.1.1</t>
  </si>
  <si>
    <t>KKCS015.1</t>
  </si>
  <si>
    <t>KKCS007.2.1</t>
  </si>
  <si>
    <t>KKCS015.2</t>
  </si>
  <si>
    <t>ABO561_1</t>
  </si>
  <si>
    <t>PT001.2</t>
  </si>
  <si>
    <t>PT003.2</t>
  </si>
  <si>
    <t>MNS00_TT</t>
  </si>
  <si>
    <t>MNS03_0</t>
  </si>
  <si>
    <t>MNS00_10</t>
  </si>
  <si>
    <t>KKC543</t>
  </si>
  <si>
    <t>DC9014</t>
  </si>
  <si>
    <t>DC7054</t>
  </si>
  <si>
    <t>MNS00_01</t>
  </si>
  <si>
    <t>MNS00_11</t>
  </si>
  <si>
    <t>KKC544</t>
  </si>
  <si>
    <t>DC9024</t>
  </si>
  <si>
    <t>DC7064</t>
  </si>
  <si>
    <t>МНС.УСО.1(1)</t>
  </si>
  <si>
    <t>Интерфейсная связь с контроллером СКУТ</t>
  </si>
  <si>
    <t>1 2</t>
  </si>
  <si>
    <t>3 4</t>
  </si>
  <si>
    <t>5 6</t>
  </si>
  <si>
    <t>7 8</t>
  </si>
  <si>
    <t>17 18</t>
  </si>
  <si>
    <t>9 10</t>
  </si>
  <si>
    <t>11 12</t>
  </si>
  <si>
    <t>13 14</t>
  </si>
  <si>
    <t>15 16</t>
  </si>
  <si>
    <t>19 20</t>
  </si>
  <si>
    <t>21 22</t>
  </si>
  <si>
    <t>23 24</t>
  </si>
  <si>
    <t>LT691</t>
  </si>
  <si>
    <t>LT651</t>
  </si>
  <si>
    <t>LT6514</t>
  </si>
  <si>
    <t>TT691</t>
  </si>
  <si>
    <t>LT692</t>
  </si>
  <si>
    <t>LT652</t>
  </si>
  <si>
    <t>LT6524</t>
  </si>
  <si>
    <t>LC6534</t>
  </si>
  <si>
    <t>TT692</t>
  </si>
  <si>
    <t>LC6532</t>
  </si>
  <si>
    <t>LC6533</t>
  </si>
  <si>
    <t>PT651</t>
  </si>
  <si>
    <t>TT029</t>
  </si>
  <si>
    <t>TT029.1</t>
  </si>
  <si>
    <t>TT106.1</t>
  </si>
  <si>
    <t>PT652</t>
  </si>
  <si>
    <t>TT751</t>
  </si>
  <si>
    <t>TT106.2</t>
  </si>
  <si>
    <t>CC6913</t>
  </si>
  <si>
    <t>CC6914</t>
  </si>
  <si>
    <t>OPC691</t>
  </si>
  <si>
    <t>LС7531</t>
  </si>
  <si>
    <t>LС7532</t>
  </si>
  <si>
    <t>LС7533</t>
  </si>
  <si>
    <t>LC8014_1</t>
  </si>
  <si>
    <t>OPC801</t>
  </si>
  <si>
    <t>MPC801_1</t>
  </si>
  <si>
    <t>MPC801_2</t>
  </si>
  <si>
    <t>PPC801</t>
  </si>
  <si>
    <t>LC8013</t>
  </si>
  <si>
    <t>LC8014</t>
  </si>
  <si>
    <t>LC8033</t>
  </si>
  <si>
    <t>LC8034</t>
  </si>
  <si>
    <t>EC693</t>
  </si>
  <si>
    <t>PPC692</t>
  </si>
  <si>
    <t>CC6933</t>
  </si>
  <si>
    <t>CC6934</t>
  </si>
  <si>
    <t>OPC693</t>
  </si>
  <si>
    <t>MPC693</t>
  </si>
  <si>
    <t>LC7541</t>
  </si>
  <si>
    <t>LC7542</t>
  </si>
  <si>
    <t>LC7543</t>
  </si>
  <si>
    <t>MPC802</t>
  </si>
  <si>
    <t>OPC802</t>
  </si>
  <si>
    <t>LC8023</t>
  </si>
  <si>
    <t>LC8024</t>
  </si>
  <si>
    <t>LC8043</t>
  </si>
  <si>
    <t>LC8044</t>
  </si>
  <si>
    <t>BB801</t>
  </si>
  <si>
    <t>BB802</t>
  </si>
  <si>
    <t>ABO752</t>
  </si>
  <si>
    <t>BB653</t>
  </si>
  <si>
    <t>BB653_1</t>
  </si>
  <si>
    <t>BB653_2</t>
  </si>
  <si>
    <t>BB651</t>
  </si>
  <si>
    <t>OKC029.1.1</t>
  </si>
  <si>
    <t>CKC029.1.1</t>
  </si>
  <si>
    <t>ODC029.1.1</t>
  </si>
  <si>
    <t>CDC029.1.1</t>
  </si>
  <si>
    <t>MC029.1.1</t>
  </si>
  <si>
    <t>OPC029.1.1</t>
  </si>
  <si>
    <t>DC029.1.1</t>
  </si>
  <si>
    <t>DOB029.1.1</t>
  </si>
  <si>
    <t>DKB029.1.1</t>
  </si>
  <si>
    <t>DCB029.1.1</t>
  </si>
  <si>
    <t>OKC029.1.2</t>
  </si>
  <si>
    <t>CKC029.1.2</t>
  </si>
  <si>
    <t>ODC029.1.2</t>
  </si>
  <si>
    <t>CDC029.1.2</t>
  </si>
  <si>
    <t>MC029.1.2</t>
  </si>
  <si>
    <t>OPC029.1.2</t>
  </si>
  <si>
    <t>DC029.1.2</t>
  </si>
  <si>
    <t>DOB029.1.2</t>
  </si>
  <si>
    <t>DKB029.1.2</t>
  </si>
  <si>
    <t>DCB029.1.2</t>
  </si>
  <si>
    <t>OKC106.1</t>
  </si>
  <si>
    <t>CKC106.1</t>
  </si>
  <si>
    <t>ODC106.1</t>
  </si>
  <si>
    <t>CDC106.1</t>
  </si>
  <si>
    <t>MC106.1</t>
  </si>
  <si>
    <t>OPC106.1</t>
  </si>
  <si>
    <t>DC106.1</t>
  </si>
  <si>
    <t>DOB106.1</t>
  </si>
  <si>
    <t>DKB106.1</t>
  </si>
  <si>
    <t>DCB106.1</t>
  </si>
  <si>
    <t>OKC106.2</t>
  </si>
  <si>
    <t>CKC106.2</t>
  </si>
  <si>
    <t>ODC106.2</t>
  </si>
  <si>
    <t>CDC106.2</t>
  </si>
  <si>
    <t>MC106.2</t>
  </si>
  <si>
    <t>OPC106.2</t>
  </si>
  <si>
    <t>DC106.2</t>
  </si>
  <si>
    <t>DOB106.2</t>
  </si>
  <si>
    <t>DKB106.2</t>
  </si>
  <si>
    <t>DCB106.2</t>
  </si>
  <si>
    <t>OKC007.5.1</t>
  </si>
  <si>
    <t>CKC007.5.1</t>
  </si>
  <si>
    <t>ODC007.5.1</t>
  </si>
  <si>
    <t>CDC007.5.1</t>
  </si>
  <si>
    <t>MC007.5.1</t>
  </si>
  <si>
    <t>OPC007.5.1</t>
  </si>
  <si>
    <t>DC007.5.1</t>
  </si>
  <si>
    <t>DOB007.5.1</t>
  </si>
  <si>
    <t>DKB007.5.1</t>
  </si>
  <si>
    <t>DCB007.5.1</t>
  </si>
  <si>
    <t>EC651</t>
  </si>
  <si>
    <t>ABO651</t>
  </si>
  <si>
    <t>EC652</t>
  </si>
  <si>
    <t>ABO652</t>
  </si>
  <si>
    <t>Аварийный максимальный уровень в емкости для сбора затворной жидкости</t>
  </si>
  <si>
    <t>Минимальный уровень в емкости для сбора затворной жидкости</t>
  </si>
  <si>
    <t>Максимальный уровень в емкости для сбора затворной жидкости</t>
  </si>
  <si>
    <t>Давление на выходе насоса откачки емкости для сбора утечек нефти и дренажа ЕП 40-2</t>
  </si>
  <si>
    <t>Температура воздуха в насосной станции хоз-питьевого водоснабжения</t>
  </si>
  <si>
    <t>КНС бытовых сточных вод. Аварийный уровень</t>
  </si>
  <si>
    <t>КНС бытовых сточных вод. Неисправность (при отказе любого насоса)</t>
  </si>
  <si>
    <t>КНС бытовых сточных вод. Насос № 1 включен</t>
  </si>
  <si>
    <t>КНС бытовых сточных вод. Насос № 2 включен</t>
  </si>
  <si>
    <t>КНС бытовых сточных вод. 471.8 "Автоматический"</t>
  </si>
  <si>
    <t>СБО в работе</t>
  </si>
  <si>
    <t>Авария СБО</t>
  </si>
  <si>
    <t>Блокировка работы КНС</t>
  </si>
  <si>
    <t>Блокировка работы СБО</t>
  </si>
  <si>
    <t>Емкости сбора дренажа насос ЕП 40-2 - контроль наличия напряжения</t>
  </si>
  <si>
    <t>Емкости сбора дренажа насос ЕП 40-2 - сигнал от МП</t>
  </si>
  <si>
    <t>Емкости сбора дренажа насос ЕП 40-2 - команда на отключение</t>
  </si>
  <si>
    <t>Емкости сбора дренажа насос ЕП 40-2 - команда на включение</t>
  </si>
  <si>
    <t>Питание шкафа МНС.УСО.1(2) ввод 1</t>
  </si>
  <si>
    <t>Питание шкафа МНС.УСО.1(2) ввод 2</t>
  </si>
  <si>
    <t xml:space="preserve">29 30   </t>
  </si>
  <si>
    <t xml:space="preserve">31 32   </t>
  </si>
  <si>
    <t xml:space="preserve">33 34   </t>
  </si>
  <si>
    <t xml:space="preserve">35 36   </t>
  </si>
  <si>
    <t xml:space="preserve">    </t>
  </si>
  <si>
    <t>ХT2</t>
  </si>
  <si>
    <t>Напряжение на 1 СШ ЗРУ</t>
  </si>
  <si>
    <t>Сила тока 1 СШ ЗРУ</t>
  </si>
  <si>
    <t>Напряжение на 2 СШ ЗРУ</t>
  </si>
  <si>
    <t>Сила тока 2 СШ ЗРУ</t>
  </si>
  <si>
    <t>МНА №3. Сила тока</t>
  </si>
  <si>
    <t>МНА №4. Сила тока</t>
  </si>
  <si>
    <t>МНА №3. Контроллер ячейки ВВ в ДУ</t>
  </si>
  <si>
    <t>МНА №3. Отключен от АЧР</t>
  </si>
  <si>
    <t>МНА №3. Отключен от САОН</t>
  </si>
  <si>
    <t>МНА №3. Электрическая защита ЭД</t>
  </si>
  <si>
    <t>МНА №3. Неисправность цепей управления ВВ контроллером РЗиА</t>
  </si>
  <si>
    <t>МНА №3. Тележка ВВ выкачена</t>
  </si>
  <si>
    <t>МНА №3. ВВ включен (сигнал 2)</t>
  </si>
  <si>
    <t>МНА №3. ВВ отключен (сигнал 2)</t>
  </si>
  <si>
    <t>МНА №4. Контроллер ячейки ВВ в ДУ</t>
  </si>
  <si>
    <t>МНА №4. Отключен от АЧР</t>
  </si>
  <si>
    <t>МНА №4. Отключен от САОН</t>
  </si>
  <si>
    <t>МНА №4. Электрическая защита ЭД</t>
  </si>
  <si>
    <t>МНА №4. Неисправность цепей управления ВВ контроллером РЗиА</t>
  </si>
  <si>
    <t>МНА №4. Тележка ВВ выкачена</t>
  </si>
  <si>
    <t>МНА №4. ВВ включен (сигнал 2)</t>
  </si>
  <si>
    <t>МНА №4. ВВ отключен (сигнал 2)</t>
  </si>
  <si>
    <t>ВВ ввода № 1 включен</t>
  </si>
  <si>
    <t>ВВ ввода № 1 отключен</t>
  </si>
  <si>
    <t>ЗРУ. СВВ включен</t>
  </si>
  <si>
    <t>ЗРУ. СВВ отключен</t>
  </si>
  <si>
    <t>ВВ ввода № 2 включен</t>
  </si>
  <si>
    <t>ВВ ввода № 2 отключен</t>
  </si>
  <si>
    <t>Неисправность ДЭС</t>
  </si>
  <si>
    <t>Наличие напряжения на 2 СШ 208.2ЩСУ</t>
  </si>
  <si>
    <t>МНА №3. Отключение ВВ (команда 2)</t>
  </si>
  <si>
    <t>МНА №4. Отключение ВВ (команда 2)</t>
  </si>
  <si>
    <t>Наличие напряжения на 1 СШ 214ЩСУ</t>
  </si>
  <si>
    <t>Наличие напряжения на 1 СШ 214КТП</t>
  </si>
  <si>
    <t>Наличие напряжения на 2 СШ 214ЩСУ</t>
  </si>
  <si>
    <t>Наличие напряжения на 2 СШ 214КТП</t>
  </si>
  <si>
    <t>Наличие напряжения на 1 СШ 208.2ЩСУ</t>
  </si>
  <si>
    <t>Питание шкафа МНС.УСО.1(3) ввод 1</t>
  </si>
  <si>
    <t>Питание шкафа МНС.УСО.1(3) ввод 2</t>
  </si>
  <si>
    <t>МНА №3. Отключение ВВ (в МНС.УСО.1(1))</t>
  </si>
  <si>
    <t>МНА №4. Отключение ВВ (в МНС.УСО.1(1))</t>
  </si>
  <si>
    <t>CT551</t>
  </si>
  <si>
    <t>BT051</t>
  </si>
  <si>
    <t>CT051</t>
  </si>
  <si>
    <t>CT201</t>
  </si>
  <si>
    <t>CT561</t>
  </si>
  <si>
    <t>BT052</t>
  </si>
  <si>
    <t>CT052</t>
  </si>
  <si>
    <t>DC551</t>
  </si>
  <si>
    <t>EC551</t>
  </si>
  <si>
    <t>EC551c</t>
  </si>
  <si>
    <t>EC552</t>
  </si>
  <si>
    <t>EC553</t>
  </si>
  <si>
    <t>EC554</t>
  </si>
  <si>
    <t>MBC551_2</t>
  </si>
  <si>
    <t>MBC552_2</t>
  </si>
  <si>
    <t>DC561</t>
  </si>
  <si>
    <t>EC561</t>
  </si>
  <si>
    <t>EC561c</t>
  </si>
  <si>
    <t>EC562</t>
  </si>
  <si>
    <t>EC563</t>
  </si>
  <si>
    <t>EC564</t>
  </si>
  <si>
    <t>MBC561_2</t>
  </si>
  <si>
    <t>MBC562_2</t>
  </si>
  <si>
    <t>EC852</t>
  </si>
  <si>
    <t>MBC851</t>
  </si>
  <si>
    <t>MBC855</t>
  </si>
  <si>
    <t>MBC861</t>
  </si>
  <si>
    <t>MBC862</t>
  </si>
  <si>
    <t>EC853</t>
  </si>
  <si>
    <t>MBC852</t>
  </si>
  <si>
    <t>MBC856</t>
  </si>
  <si>
    <t>EC845</t>
  </si>
  <si>
    <t>ABO 551_2</t>
  </si>
  <si>
    <t>ABB 551</t>
  </si>
  <si>
    <t>ABO 561_2</t>
  </si>
  <si>
    <t>ABB 561</t>
  </si>
  <si>
    <t>EC846</t>
  </si>
  <si>
    <t>EC873</t>
  </si>
  <si>
    <t>EC847</t>
  </si>
  <si>
    <t>EC874</t>
  </si>
  <si>
    <t>EC844</t>
  </si>
  <si>
    <t xml:space="preserve">13 14 15  </t>
  </si>
  <si>
    <t xml:space="preserve">25 26 27  </t>
  </si>
  <si>
    <t xml:space="preserve">4 5   </t>
  </si>
  <si>
    <t>Срабатывание пожарного извещателя № 1 в ЗРУ</t>
  </si>
  <si>
    <t>Температура воды в трубопроводе противопожарного водопровода</t>
  </si>
  <si>
    <t>Температура пенораствора в трубопроводе противопожарного пенопровода</t>
  </si>
  <si>
    <t>Температура воздуха в помещении ПЭЗ</t>
  </si>
  <si>
    <t>Срабатывание пожарного извещателя № 2 в ЗРУ</t>
  </si>
  <si>
    <t>Срабатывание пожарного извещателя № 3 в ЗРУ</t>
  </si>
  <si>
    <t>Срабатывание пожарного извещателя № 1 в ЧРП</t>
  </si>
  <si>
    <t>Срабатывание пожарного извещателя № 2 в ЧРП</t>
  </si>
  <si>
    <t>Срабатывание пожарного извещателя № 3 в ЧРП</t>
  </si>
  <si>
    <t>«Пожар в ЗРУ» (срабатывание адресного пускового устройства защиты по пожару ЗРУ вблизи эвакуационного выхода №3)</t>
  </si>
  <si>
    <t>«Пожар в НСО» (срабатывание адресного пускового устройства №3 системы пожаротушения НСО)</t>
  </si>
  <si>
    <t>«Пожар в НСО» (срабатывание адресного пускового устройства №4 системы пожаротушения НСО)</t>
  </si>
  <si>
    <t>Сирену «Пожар» внутри помещения ЗРУ у входа 1 - включить</t>
  </si>
  <si>
    <t>Сирену «Пожар» снаружи помещения ЗРУ у входа 1 - включить</t>
  </si>
  <si>
    <t>Табло «Пожар!» внутри помещения ЗРУ у входа 1 - включить</t>
  </si>
  <si>
    <t>Табло «Пожар!» снаружи помещения ЗРУ у входа 1 - включить</t>
  </si>
  <si>
    <t>Сирену «Пожар» внутри помещения ЗРУ у входа 2 – включить</t>
  </si>
  <si>
    <t>Сирену «Пожар» снаружи помещения ЗРУ у входа 2 – включить</t>
  </si>
  <si>
    <t>Табло «Пожар!» внутри помещения ЗРУ у входа 2 - включить</t>
  </si>
  <si>
    <t>Табло «Пожар!» снаружи помещения ЗРУ у входа 2 - включить</t>
  </si>
  <si>
    <t>Сирену «Пожар» снаружи помещения ЗРУ у входа 3 – включить</t>
  </si>
  <si>
    <t>Табло «Пожар!» снаружи помещения ЗРУ у входа 3 – включить</t>
  </si>
  <si>
    <t>Табло «Автоматическое пожаротушение отключено» №3 НСО - включить</t>
  </si>
  <si>
    <t>Табло «Автоматическое пожаротушение отключено» №4 НСО - включить</t>
  </si>
  <si>
    <t>Включение звонка «Пожар» в операторной</t>
  </si>
  <si>
    <t>Пожар в здании МНС. Выдача сигнала в МПСА МНС</t>
  </si>
  <si>
    <t>Пожар в ЗРУ. Выдача сигнала в МПСА МНС</t>
  </si>
  <si>
    <t>Пожар в помещении кроссовых панелей. Выдача сигнала в МПСА МНС</t>
  </si>
  <si>
    <t>Пожар в ЧРП. Выдача сигнала в МПСА МНС</t>
  </si>
  <si>
    <t>Пожар на площадке НСО. Выдача сигнала в МПСА МНС</t>
  </si>
  <si>
    <t>Пожар в узле с предохранительными устройствами. Выдача сигнала в МПСА МНС</t>
  </si>
  <si>
    <t>Пожар в помещении кроссовых панелей (подача команды на включение алгоритма защиты по пожару в помещении кроссовых панелей с АРМ МПСА ПТ)</t>
  </si>
  <si>
    <t>Пожар в здании МНС. Выдача сигнала в систему ПС</t>
  </si>
  <si>
    <t>Пожар в ЗРУ. Выдача сигнала в систему ПС</t>
  </si>
  <si>
    <t>Пожар в ЧРП. Выдача сигнала в систему ПС</t>
  </si>
  <si>
    <t>Пожар на площадке НСО. Выдача сигнала в систему ПС</t>
  </si>
  <si>
    <t>Пожар в узле с предохранительными устройствами. Выдача сигнала в систему ПС</t>
  </si>
  <si>
    <t>Пожар в РВС. Выдача сигнала в систему ПС (при пожаре в любом РВС)</t>
  </si>
  <si>
    <t>Отключение вентсистем ЧРП</t>
  </si>
  <si>
    <t>Отключение вентсистем ЗРУ</t>
  </si>
  <si>
    <t>Питание шкафа ПТ.УСО.1(1) ввод 1</t>
  </si>
  <si>
    <t>Питание шкафа ПТ.УСО.1(1) ввод 2</t>
  </si>
  <si>
    <t>Питание пожарного извещателя №3 в ЗРУ</t>
  </si>
  <si>
    <t>Питание пожарного извещателя №3 в ЧРП</t>
  </si>
  <si>
    <t>Питание пожарного извещателя Резерв</t>
  </si>
  <si>
    <t>TT706</t>
  </si>
  <si>
    <t>TT707</t>
  </si>
  <si>
    <t>TT708</t>
  </si>
  <si>
    <t>KKT705_1</t>
  </si>
  <si>
    <t>KKT705_2</t>
  </si>
  <si>
    <t>KKT705_3</t>
  </si>
  <si>
    <t>KKT705_4</t>
  </si>
  <si>
    <t>BB705c_1</t>
  </si>
  <si>
    <t>BB705a_1</t>
  </si>
  <si>
    <t>BB7015.1</t>
  </si>
  <si>
    <t>BB7015.2</t>
  </si>
  <si>
    <t>BB7015.3</t>
  </si>
  <si>
    <t>BB705c_2</t>
  </si>
  <si>
    <t>BB705a_2</t>
  </si>
  <si>
    <t>BB7016.1</t>
  </si>
  <si>
    <t>BB7016.2</t>
  </si>
  <si>
    <t>BB7016.3</t>
  </si>
  <si>
    <t>BB705a_3</t>
  </si>
  <si>
    <t>BB705a_4</t>
  </si>
  <si>
    <t>BDC701m</t>
  </si>
  <si>
    <t>BDC702m</t>
  </si>
  <si>
    <t>BDC703m</t>
  </si>
  <si>
    <t>BDC704m</t>
  </si>
  <si>
    <t>BDC705m</t>
  </si>
  <si>
    <t>BDC706m</t>
  </si>
  <si>
    <t>BDC901m</t>
  </si>
  <si>
    <t>BDC902m</t>
  </si>
  <si>
    <t>BDC703g</t>
  </si>
  <si>
    <t>BDC701c</t>
  </si>
  <si>
    <t>BDC702c</t>
  </si>
  <si>
    <t>BDC704c</t>
  </si>
  <si>
    <t>BDC705c</t>
  </si>
  <si>
    <t>BDC706c</t>
  </si>
  <si>
    <t>BDC900c</t>
  </si>
  <si>
    <t>BB704y</t>
  </si>
  <si>
    <t>BB705y</t>
  </si>
  <si>
    <t xml:space="preserve">7 8 9  </t>
  </si>
  <si>
    <t xml:space="preserve">10 11 12  </t>
  </si>
  <si>
    <t xml:space="preserve">16 17 18  </t>
  </si>
  <si>
    <t xml:space="preserve">19 20 21  </t>
  </si>
  <si>
    <t xml:space="preserve">22 23 24  </t>
  </si>
  <si>
    <t>Срабатывание пожарного извещателя № 4 в ЧРП</t>
  </si>
  <si>
    <t>Срабатывание пожарного извещателя № 5 в ЧРП</t>
  </si>
  <si>
    <t>«Пожар в здании МНС» (срабатывание адресного пускового устройства системы пожаротушения МНС вблизи эвакуационного выхода №3)</t>
  </si>
  <si>
    <t>«Пожар в ЧРП» (срабатывание АПУ защиты по пожару ЧРП вблизи эвакуационного выхода №5)</t>
  </si>
  <si>
    <t>«Пожар в ЧРП» (срабатывание АПУ защиты по пожару ЧРП вблизи эвакуационного выхода №3,4)</t>
  </si>
  <si>
    <t>«Пожар в ЧРП» (срабатывание АПУ защиты по пожару ЧРП вблизи эвакуационного выхода №7,8)</t>
  </si>
  <si>
    <t>Сирену «Пожар» снаружи помещения ЧРП у входа №7 – включить</t>
  </si>
  <si>
    <t>Табло «Пожар!» снаружи помещения ЧРП у входа №7 – включить</t>
  </si>
  <si>
    <t>Сирену «Пожар» внутри помещения ЧРП у входа №3,4 – включить</t>
  </si>
  <si>
    <t>Сирену «Пожар» снаружи помещения ЧРП у входа №3,4 - включить</t>
  </si>
  <si>
    <t>Табло «Пожар!» внутри помещения ЧРП у входа №3,4 – включить</t>
  </si>
  <si>
    <t>Табло «Пожар!» снаружи помещения ЧРП у входа №3,4 – включить</t>
  </si>
  <si>
    <t>Сирену «Пожар» снаружи помещения ЧРП у входа №8 – включить</t>
  </si>
  <si>
    <t>Табло «Пожар!» снаружи помещения ЧРП у входа №8 – включить</t>
  </si>
  <si>
    <t>Сирену «Пожар» внутри здания МНС у входа №3 – включить</t>
  </si>
  <si>
    <t>Сирену «Пожар» снаружи здания МНС у входа №3 - включить</t>
  </si>
  <si>
    <t>Табло «Пена–уходи!» внутри здания МНС у входа №3 - включить</t>
  </si>
  <si>
    <t>Табло «Пена–не входить!» снаружи здания МНС у входа №3 - включить</t>
  </si>
  <si>
    <t>Табло «Автоматическое пожаротушение отключено» снаружи здания МНС у входа №3 - включить</t>
  </si>
  <si>
    <t>Сирену «Пожар» внутри помещения ЧРП у входа №5 – включить</t>
  </si>
  <si>
    <t>Сирену «Пожар» снаружи помещения ЧРП у входа №5 – включить</t>
  </si>
  <si>
    <t>Табло «Пожар!» внутри помещения ЧРП у входа №5 – включить</t>
  </si>
  <si>
    <t>Табло «Пожар!» снаружи помещения ЧРП у входа №5 - включить</t>
  </si>
  <si>
    <t>Сирену «Пожар» внутри помещения ЧРП у входа №6 – включить</t>
  </si>
  <si>
    <t>Сирену «Пожар» снаружи помещения ЧРП у входа №6 - включить</t>
  </si>
  <si>
    <t>Табло «Пожар!» внутри помещения ЧРП у входа №6 – включить</t>
  </si>
  <si>
    <t>Табло «Пожар!» снаружи помещения ЧРП у входа №6 – включить</t>
  </si>
  <si>
    <t>Питание шкафа ПТ.УСО.1(2) ввод 1</t>
  </si>
  <si>
    <t>Питание шкафа ПТ.УСО.1(2) ввод 2</t>
  </si>
  <si>
    <t>Питание пожарного извещателя №4 в ЧРП</t>
  </si>
  <si>
    <t>Питание пожарного извещателя №5 в ЧРП</t>
  </si>
  <si>
    <t>Питание пожарного извещателя в ЧРП Резерв</t>
  </si>
  <si>
    <t>KKT706_1</t>
  </si>
  <si>
    <t>KKT706_2</t>
  </si>
  <si>
    <t>KKT704_4</t>
  </si>
  <si>
    <t>BB704c_9</t>
  </si>
  <si>
    <t>BB704p_9</t>
  </si>
  <si>
    <t>BB706c_1</t>
  </si>
  <si>
    <t>BB706c_2</t>
  </si>
  <si>
    <t>BB706p_1</t>
  </si>
  <si>
    <t>BB706p_2</t>
  </si>
  <si>
    <t>BB704c_10</t>
  </si>
  <si>
    <t>BB704p_10</t>
  </si>
  <si>
    <t>BB706c_3</t>
  </si>
  <si>
    <t>BB706c_4</t>
  </si>
  <si>
    <t>BB706p_3</t>
  </si>
  <si>
    <t>BB706p_4</t>
  </si>
  <si>
    <t>BB704c_7</t>
  </si>
  <si>
    <t>BB704c_8</t>
  </si>
  <si>
    <t>BB704p_7</t>
  </si>
  <si>
    <t>BB704p_8</t>
  </si>
  <si>
    <t>PT711</t>
  </si>
  <si>
    <t>PT708_1</t>
  </si>
  <si>
    <t>PT713</t>
  </si>
  <si>
    <t>PT712</t>
  </si>
  <si>
    <t>PT708_2</t>
  </si>
  <si>
    <t>PT714</t>
  </si>
  <si>
    <t>TT704</t>
  </si>
  <si>
    <t>TT705</t>
  </si>
  <si>
    <t>TC3512</t>
  </si>
  <si>
    <t>TC3522</t>
  </si>
  <si>
    <t>EC721_1</t>
  </si>
  <si>
    <t>HPC351</t>
  </si>
  <si>
    <t>KKC721</t>
  </si>
  <si>
    <t>EC721_2</t>
  </si>
  <si>
    <t>HPC352</t>
  </si>
  <si>
    <t>BB711t_1</t>
  </si>
  <si>
    <t>OKC351.10</t>
  </si>
  <si>
    <t>CKC351.10</t>
  </si>
  <si>
    <t>ODC351.10</t>
  </si>
  <si>
    <t>CDC351.10</t>
  </si>
  <si>
    <t>MC351.10</t>
  </si>
  <si>
    <t>OPC351.10</t>
  </si>
  <si>
    <t>EC351.10</t>
  </si>
  <si>
    <t>OFC351.10</t>
  </si>
  <si>
    <t>CFC351.10</t>
  </si>
  <si>
    <t>DOB351.10</t>
  </si>
  <si>
    <t>DKB351.10</t>
  </si>
  <si>
    <t>DCB351.10</t>
  </si>
  <si>
    <t>OKC351.11</t>
  </si>
  <si>
    <t>CKC351.11</t>
  </si>
  <si>
    <t>ODC351.11</t>
  </si>
  <si>
    <t>CDC351.11</t>
  </si>
  <si>
    <t>MC351.11</t>
  </si>
  <si>
    <t>OPC351.11</t>
  </si>
  <si>
    <t>EC351.11</t>
  </si>
  <si>
    <t>OFC351.11</t>
  </si>
  <si>
    <t>CFC351.11</t>
  </si>
  <si>
    <t>DOB351.11</t>
  </si>
  <si>
    <t>DKB351.11</t>
  </si>
  <si>
    <t>DCB351.11</t>
  </si>
  <si>
    <t>OKC351.8</t>
  </si>
  <si>
    <t>CKC351.8</t>
  </si>
  <si>
    <t>ODC351.8</t>
  </si>
  <si>
    <t>CDC351.8</t>
  </si>
  <si>
    <t>MCO351.8</t>
  </si>
  <si>
    <t>MCC351.8</t>
  </si>
  <si>
    <t>EC351.8</t>
  </si>
  <si>
    <t>OFC351.8</t>
  </si>
  <si>
    <t>CFC351.8</t>
  </si>
  <si>
    <t>DOB351.8</t>
  </si>
  <si>
    <t>DKB351.8</t>
  </si>
  <si>
    <t>DCB351.8</t>
  </si>
  <si>
    <t>OKC351.9</t>
  </si>
  <si>
    <t>CKC351.9</t>
  </si>
  <si>
    <t>ODC351.9</t>
  </si>
  <si>
    <t>CDC351.9</t>
  </si>
  <si>
    <t>MCO351.9</t>
  </si>
  <si>
    <t>MCC351.9</t>
  </si>
  <si>
    <t>EC351.9</t>
  </si>
  <si>
    <t>OFC351.9</t>
  </si>
  <si>
    <t>CFC351.9</t>
  </si>
  <si>
    <t>DOB351.9</t>
  </si>
  <si>
    <t>DKB351.9</t>
  </si>
  <si>
    <t>DCB351.9</t>
  </si>
  <si>
    <t>MPC701</t>
  </si>
  <si>
    <t>EC701</t>
  </si>
  <si>
    <t>OFC701</t>
  </si>
  <si>
    <t>ABO701</t>
  </si>
  <si>
    <t>ABB701</t>
  </si>
  <si>
    <t>MPC703</t>
  </si>
  <si>
    <t>EC703</t>
  </si>
  <si>
    <t>OFC703</t>
  </si>
  <si>
    <t>ABO703</t>
  </si>
  <si>
    <t>ABB703</t>
  </si>
  <si>
    <t>MPC705</t>
  </si>
  <si>
    <t>EC705</t>
  </si>
  <si>
    <t>OFC705</t>
  </si>
  <si>
    <t>ABO705</t>
  </si>
  <si>
    <t>ABB705</t>
  </si>
  <si>
    <t>MPC702</t>
  </si>
  <si>
    <t>EC702</t>
  </si>
  <si>
    <t>OFC702</t>
  </si>
  <si>
    <t>ABO702</t>
  </si>
  <si>
    <t>ABB702</t>
  </si>
  <si>
    <t>MPC707</t>
  </si>
  <si>
    <t>EC707</t>
  </si>
  <si>
    <t>OFC707</t>
  </si>
  <si>
    <t>ABO707</t>
  </si>
  <si>
    <t>ABB707</t>
  </si>
  <si>
    <t>MPC706</t>
  </si>
  <si>
    <t>EC706</t>
  </si>
  <si>
    <t>OFC706</t>
  </si>
  <si>
    <t>ABO706</t>
  </si>
  <si>
    <t>ABB706</t>
  </si>
  <si>
    <t>Температура воздуха в помещении насосной станции пожаротушения (351)</t>
  </si>
  <si>
    <t>Давление на выходе насоса подачи воды в сеть пенотушения Н1.1</t>
  </si>
  <si>
    <t>Давление на выходе насоса для циркуляции пены Н1.3</t>
  </si>
  <si>
    <t>Давление в напорном коллекторе подачи раствора пенообразователя, точка 1</t>
  </si>
  <si>
    <t>Давление на выходе насоса подачи воды в сеть противопожарного водопровода Н2.1</t>
  </si>
  <si>
    <t>Давление в напорном коллекторе водолинии, точка 1</t>
  </si>
  <si>
    <t>Давление в напорном коллекторе подачи раствора пенообразователя, точка 3</t>
  </si>
  <si>
    <t>Давление на выходе насоса подачи воды в сеть пенотушения Н1.2</t>
  </si>
  <si>
    <t>Давление в напорном коллекторе подачи раствора пенообразователя, точка 2</t>
  </si>
  <si>
    <t>Давление на выходе насоса подачи воды в сеть противопожарного водопровода Н2.2</t>
  </si>
  <si>
    <t>Давление на выходе насоса для циркуляции воды Н2.3</t>
  </si>
  <si>
    <t>Давление в напорном коллекторе водолинии, точка 2</t>
  </si>
  <si>
    <t>Давление в мембранном баке</t>
  </si>
  <si>
    <t>Сигнализация затопления насосной станции пожаротушения</t>
  </si>
  <si>
    <t>Включение насоса Н2.1 от кнопки у ПК в насосной станции пожаротушения (351)</t>
  </si>
  <si>
    <t>Включение табло «Узел подключения мобильных средств пожаротушения»</t>
  </si>
  <si>
    <t>Насос подачи воды в сеть пенотушения Н1.1 - сигнал от МП</t>
  </si>
  <si>
    <t>Насос подачи воды в сеть пенотушения Н1.1 - контроль наличия напряжения</t>
  </si>
  <si>
    <t>Насос подачи воды в сеть пенотушения Н1.1 - исправность цепей включения</t>
  </si>
  <si>
    <t>Насос подачи воды в сеть пенотушения Н1.1 - команда на отключение</t>
  </si>
  <si>
    <t>Насос подачи воды в сеть пенотушения Н1.1 - команда на включение</t>
  </si>
  <si>
    <t>Насос для циркуляции пены Н1.3 - сигнал от МП</t>
  </si>
  <si>
    <t>Насос для циркуляции пены Н1.3 - контроль наличия напряжения</t>
  </si>
  <si>
    <t>Насос для циркуляции пены Н1.3 - исправность цепей включения</t>
  </si>
  <si>
    <t>Насос для циркуляции пены Н1.3 - команда на отключение</t>
  </si>
  <si>
    <t>Насос для циркуляции пены Н1.3 - команда на включение</t>
  </si>
  <si>
    <t>Насос подачи воды в сеть противопожарного водопровода Н2.1 - сигнал от МП</t>
  </si>
  <si>
    <t>Насос подачи воды в сеть противопожарного водопровода Н2.1 - контроль наличия напряжения</t>
  </si>
  <si>
    <t>Насос подачи воды в сеть противопожарного водопровода Н2.1 - исправность цепей включения</t>
  </si>
  <si>
    <t>Насос подачи воды в сеть противопожарного водопровода Н2.1 - команда на отключение</t>
  </si>
  <si>
    <t>Насос подачи воды в сеть противопожарного водопровода Н2.1 - команда на включение</t>
  </si>
  <si>
    <t>Насос подачи воды в сеть пенотушения Н1.2 - сигнал от МП</t>
  </si>
  <si>
    <t>Насос подачи воды в сеть пенотушения Н1.2 - контроль наличия напряжения</t>
  </si>
  <si>
    <t>Насос подачи воды в сеть пенотушения Н1.2 - исправность цепей включения</t>
  </si>
  <si>
    <t>Насос подачи воды в сеть пенотушения Н1.2 - команда на отключение</t>
  </si>
  <si>
    <t>Насос подачи воды в сеть пенотушения Н1.2 - команда на включение</t>
  </si>
  <si>
    <t>Насос для циркуляции воды Н2.3 - сигнал от МП</t>
  </si>
  <si>
    <t>Насос для циркуляции воды Н2.3 - контроль наличия напряжения</t>
  </si>
  <si>
    <t>Насос для циркуляции воды Н2.3 - исправность цепей включения</t>
  </si>
  <si>
    <t>Насос для циркуляции воды Н2.3 - команда на отключение</t>
  </si>
  <si>
    <t>Насос для циркуляции воды Н2.3 - команда на включение</t>
  </si>
  <si>
    <t>Насос подачи воды в сеть противопожарного водопровода Н2.2 - сигнал от МП</t>
  </si>
  <si>
    <t>Насос подачи воды в сеть противопожарного водопровода Н2.2 - контроль наличия напряжения</t>
  </si>
  <si>
    <t>Насос подачи воды в сеть противопожарного водопровода Н2.2 - исправность цепей включения</t>
  </si>
  <si>
    <t>Насос подачи воды в сеть противопожарного водопровода Н2.2 - команда на отключение</t>
  </si>
  <si>
    <t>Насос подачи воды в сеть противопожарного водопровода Н2.2 - команда на включение</t>
  </si>
  <si>
    <t>Передача данных на панель сигнализации в насосной станции пожаротушения</t>
  </si>
  <si>
    <t>Передача данных от баков-дозаторов Б.1, Б.2</t>
  </si>
  <si>
    <t>Питание шкафа панели сигнализации в насосной станции пожаротушения ввод1</t>
  </si>
  <si>
    <t>Питание шкафа панели сигнализации в насосной станции пожаротушения ввод2</t>
  </si>
  <si>
    <t>Питание шкафа автоматики бака-дозатора Б.1 (~220 В, 25 Вт)</t>
  </si>
  <si>
    <t>Питание шкафа автоматики бака-дозатора Б.2 (~220 В, 25 Вт)</t>
  </si>
  <si>
    <t>Питание шкафа ПТ.УСО.2(1) ввод 1</t>
  </si>
  <si>
    <t>Питание шкафа ПТ.УСО.2(1) ввод 2</t>
  </si>
  <si>
    <t>PT710</t>
  </si>
  <si>
    <t>OKC351.1</t>
  </si>
  <si>
    <t>CKC351.1</t>
  </si>
  <si>
    <t>ODC351.1</t>
  </si>
  <si>
    <t>CDC351.1</t>
  </si>
  <si>
    <t>MCO351.1</t>
  </si>
  <si>
    <t>MCC351.1</t>
  </si>
  <si>
    <t>EC351.1</t>
  </si>
  <si>
    <t>OFC351.1</t>
  </si>
  <si>
    <t>CFC351.1</t>
  </si>
  <si>
    <t>DOB351.1</t>
  </si>
  <si>
    <t>DKB351.1</t>
  </si>
  <si>
    <t>DCB351.1</t>
  </si>
  <si>
    <t>OKC351.2</t>
  </si>
  <si>
    <t>CKC351.2</t>
  </si>
  <si>
    <t>ODC351.2</t>
  </si>
  <si>
    <t>CDC351.2</t>
  </si>
  <si>
    <t>MCO351.2</t>
  </si>
  <si>
    <t>MCC351.2</t>
  </si>
  <si>
    <t>EC351.2</t>
  </si>
  <si>
    <t>OFC351.2</t>
  </si>
  <si>
    <t>CFC351.2</t>
  </si>
  <si>
    <t>DOB351.2</t>
  </si>
  <si>
    <t>DKB351.2</t>
  </si>
  <si>
    <t>DCB351.2</t>
  </si>
  <si>
    <t>OKC351.3</t>
  </si>
  <si>
    <t>CKC351.3</t>
  </si>
  <si>
    <t>ODC351.3</t>
  </si>
  <si>
    <t>CDC351.3</t>
  </si>
  <si>
    <t>MCO351.3</t>
  </si>
  <si>
    <t>MCC351.3</t>
  </si>
  <si>
    <t>EC351.3</t>
  </si>
  <si>
    <t>OFC351.3</t>
  </si>
  <si>
    <t>CFC351.3</t>
  </si>
  <si>
    <t>DOB351.3</t>
  </si>
  <si>
    <t>DKB351.3</t>
  </si>
  <si>
    <t>DCB351.3</t>
  </si>
  <si>
    <t>OKC351.4</t>
  </si>
  <si>
    <t>CKC351.4</t>
  </si>
  <si>
    <t>ODC351.4</t>
  </si>
  <si>
    <t>CDC351.4</t>
  </si>
  <si>
    <t>MCO351.4</t>
  </si>
  <si>
    <t>MCC351.4</t>
  </si>
  <si>
    <t>EC351.4</t>
  </si>
  <si>
    <t>OFC351.4</t>
  </si>
  <si>
    <t>CFC351.4</t>
  </si>
  <si>
    <t>DOB351.4</t>
  </si>
  <si>
    <t>DKB351.4</t>
  </si>
  <si>
    <t>DCB351.4</t>
  </si>
  <si>
    <t>OKC367.1</t>
  </si>
  <si>
    <t>CKC367.1</t>
  </si>
  <si>
    <t>ODC367.1</t>
  </si>
  <si>
    <t>CDC367.1</t>
  </si>
  <si>
    <t>MCO367.1</t>
  </si>
  <si>
    <t>MCC367.1</t>
  </si>
  <si>
    <t>EC367.1</t>
  </si>
  <si>
    <t>OFC367.1</t>
  </si>
  <si>
    <t>CFC367.1</t>
  </si>
  <si>
    <t>DOB367.1</t>
  </si>
  <si>
    <t>DKB367.1</t>
  </si>
  <si>
    <t>DCB367.1</t>
  </si>
  <si>
    <t>OKC367.2</t>
  </si>
  <si>
    <t>CKC367.2</t>
  </si>
  <si>
    <t>ODC367.2</t>
  </si>
  <si>
    <t>CDC367.2</t>
  </si>
  <si>
    <t>MCO367.2</t>
  </si>
  <si>
    <t>MCC367.2</t>
  </si>
  <si>
    <t>EC367.2</t>
  </si>
  <si>
    <t>OFC367.2</t>
  </si>
  <si>
    <t>CFC367.2</t>
  </si>
  <si>
    <t>DOB367.2</t>
  </si>
  <si>
    <t>DKB367.2</t>
  </si>
  <si>
    <t>DCB367.2</t>
  </si>
  <si>
    <t>OKC351.5</t>
  </si>
  <si>
    <t>CKC351.5</t>
  </si>
  <si>
    <t>ODC351.5</t>
  </si>
  <si>
    <t>CDC351.5</t>
  </si>
  <si>
    <t>MCO351.5</t>
  </si>
  <si>
    <t>MCC351.5</t>
  </si>
  <si>
    <t>EC351.5</t>
  </si>
  <si>
    <t>OFC351.5</t>
  </si>
  <si>
    <t>CFC351.5</t>
  </si>
  <si>
    <t>DOB351.5</t>
  </si>
  <si>
    <t>DKB351.5</t>
  </si>
  <si>
    <t>DCB351.5</t>
  </si>
  <si>
    <t>OKC351.6</t>
  </si>
  <si>
    <t>CKC351.6</t>
  </si>
  <si>
    <t>ODC351.6</t>
  </si>
  <si>
    <t>CDC351.6</t>
  </si>
  <si>
    <t>MCO351.6</t>
  </si>
  <si>
    <t>MCC351.6</t>
  </si>
  <si>
    <t>EC351.6</t>
  </si>
  <si>
    <t>OFC351.6</t>
  </si>
  <si>
    <t>CFC351.6</t>
  </si>
  <si>
    <t>DOB351.6</t>
  </si>
  <si>
    <t>DKB351.6</t>
  </si>
  <si>
    <t>DCB351.6</t>
  </si>
  <si>
    <t>OKC351.7</t>
  </si>
  <si>
    <t>CKC351.7</t>
  </si>
  <si>
    <t>ODC351.7</t>
  </si>
  <si>
    <t>CDC351.7</t>
  </si>
  <si>
    <t>MCO351.7</t>
  </si>
  <si>
    <t>MCC351.7</t>
  </si>
  <si>
    <t>EC351.7</t>
  </si>
  <si>
    <t>OFC351.7</t>
  </si>
  <si>
    <t>CFC351.7</t>
  </si>
  <si>
    <t>DOB351.7</t>
  </si>
  <si>
    <t>DKB351.7</t>
  </si>
  <si>
    <t>DCB351.7</t>
  </si>
  <si>
    <t>Бак-дозатор Б.1 полон</t>
  </si>
  <si>
    <t>Бак-дозатор Б.1 аварийный запас</t>
  </si>
  <si>
    <t>Бак-дозатор Б.1 пуст</t>
  </si>
  <si>
    <t>Бак-дозатор Б.2 полон</t>
  </si>
  <si>
    <t>Бак-дозатор Б.2 аварийный запас</t>
  </si>
  <si>
    <t>Бак-дозатор Б.2 пуст</t>
  </si>
  <si>
    <t>Пожар (передача информации в шкаф автоматики бака-дозатора Б.1)</t>
  </si>
  <si>
    <t>Питание шкафа ПТ.УСО.2(2) ввод 1</t>
  </si>
  <si>
    <t>Питание шкафа ПТ.УСО.2(2) ввод 2</t>
  </si>
  <si>
    <t>МНС.УСО.1(2)</t>
  </si>
  <si>
    <t>МНС.УСО.1(3)</t>
  </si>
  <si>
    <t>ПТ.УСО.1(1)</t>
  </si>
  <si>
    <t>ПТ.УСО.1(2)</t>
  </si>
  <si>
    <t>ПТ.УСО.2(1)</t>
  </si>
  <si>
    <t>ПТ.УСО.2(2)</t>
  </si>
  <si>
    <t xml:space="preserve">Наличие питания на вводе 1 шкафа серверного </t>
  </si>
  <si>
    <t xml:space="preserve">Наличие питания на вводе 1 сервера точного времени </t>
  </si>
  <si>
    <t xml:space="preserve">Наличие питания на вводе 1 системного блока сервера ДМЗ </t>
  </si>
  <si>
    <t xml:space="preserve">Наличие питания на вводе 1 коммутатора L3 ЛВС МДП (основного) </t>
  </si>
  <si>
    <t xml:space="preserve">Наличие питания на вводе 1 коммутатора L3 ЛВС МДП (резервного) </t>
  </si>
  <si>
    <t xml:space="preserve">Наличие питания на вводе 1 маршрутизатора с МСЭ (основного) </t>
  </si>
  <si>
    <t xml:space="preserve">Наличие питания на вводе 1 маршрутизатора с МСЭ (резервного) </t>
  </si>
  <si>
    <t xml:space="preserve">Неиспраность УЗИП 1FV1 на вводе 1 шкафа серверного </t>
  </si>
  <si>
    <t xml:space="preserve">Наличие питания на выходе выключателя 1QF1 шкафа серверного </t>
  </si>
  <si>
    <t xml:space="preserve">Наличие питания на вводе 2 шкафа серверного </t>
  </si>
  <si>
    <t xml:space="preserve">Наличие питания на вводе 2 сервера точного времени </t>
  </si>
  <si>
    <t xml:space="preserve">Наличие питания на вводе 2 системного блока сервера ДМЗ </t>
  </si>
  <si>
    <t xml:space="preserve">Наличие питания на вводе 2 коммутатора L3 ЛВС МДП (основного) </t>
  </si>
  <si>
    <t xml:space="preserve">Наличие питания на вводе 2 коммутатора L3 ЛВС МДП (резервного) </t>
  </si>
  <si>
    <t xml:space="preserve">Наличие питания на вводе 2 маршрутизатора с МСЭ (основного) </t>
  </si>
  <si>
    <t xml:space="preserve">Наличие питания на вводе 2 маршрутизатора с МСЭ (резервного) </t>
  </si>
  <si>
    <t xml:space="preserve">Неисправность УЗИП 2FV1 на вводе 2 шкафа серверного </t>
  </si>
  <si>
    <t xml:space="preserve">Наличие питания на выходе выключателя 2QF1 шкафа серверного </t>
  </si>
  <si>
    <t xml:space="preserve">XT0  </t>
  </si>
  <si>
    <t xml:space="preserve">XT3  </t>
  </si>
  <si>
    <t xml:space="preserve">XT4  </t>
  </si>
  <si>
    <t>Наличие питания на вводе 1 системного блока АРМ оператора МНС (основного)</t>
  </si>
  <si>
    <t>Наличие питания на вводе 2 системного блока АРМ оператора МНС (основного)</t>
  </si>
  <si>
    <t xml:space="preserve">1,2,3  </t>
  </si>
  <si>
    <t xml:space="preserve">4,5,6  </t>
  </si>
  <si>
    <t>Расключение и проведение ПНР АСУ</t>
  </si>
  <si>
    <t>по состоянию на 10.02.2019</t>
  </si>
  <si>
    <t>Температура в приборном шкафу №</t>
  </si>
  <si>
    <t>Пожар в РВС 2000 №</t>
  </si>
  <si>
    <t>Задвижка  2 (N ) закрыта с БРУ (информация о подаче команды с БРУ)</t>
  </si>
  <si>
    <t>Задвижка №  закрыта с БРУ (информация о подаче команды с БРУ)</t>
  </si>
  <si>
    <t>Задвижка 3 (N ) закрыта с БРУ (информация о подаче команды с БРУ)</t>
  </si>
  <si>
    <t>Задвижка  2 (N ) остановлена с БРУ (информация о подаче команды с БРУ)</t>
  </si>
  <si>
    <t>Задвижка №  остановлена с БРУ (информация о подаче команды с БРУ)</t>
  </si>
  <si>
    <t>Задвижка 3 (N) остановлена с БРУ (информация о подаче команды с БРУ)</t>
  </si>
  <si>
    <t>KKCC</t>
  </si>
  <si>
    <t>Задвижка 5 (N ) закрыта с БРУ (информация о подаче команды с БРУ)</t>
  </si>
  <si>
    <t>KKCS</t>
  </si>
  <si>
    <t>Задвижка 5 (N ) остановлена с БРУ (информация о подаче команды с БРУ)</t>
  </si>
  <si>
    <t>Задвижка 4 (N ) закрыта с БРУ (информация о подаче команды с БРУ)</t>
  </si>
  <si>
    <t>Задвижка 4 (N ) остановлена с БРУ (информация о подаче команды с БРУ)</t>
  </si>
  <si>
    <t xml:space="preserve">Ввод № питание от ИБП </t>
  </si>
  <si>
    <t>МНА №. ВВ включен (сигнал 1)</t>
  </si>
  <si>
    <t>МНА №. ВВ отключен (сигнал 1)</t>
  </si>
  <si>
    <t>НО №. ВВ включен (сигнал 1)</t>
  </si>
  <si>
    <t>НО №. ВВ отключен (сигнал 1)</t>
  </si>
  <si>
    <t>Аварийное отключение МНС кнопкой «Стоп МНС» с технологической площадки (у эвакуационного выхода №)</t>
  </si>
  <si>
    <t>МНА №. Сигнализация об аварийном отключении МНА кнопкой «Стоп МНА» с БРУ</t>
  </si>
  <si>
    <t>МНА №. Сигнализация об аварийномотключении МНА кнопкой «Стоп МНА» по месту</t>
  </si>
  <si>
    <t xml:space="preserve">МНА №. Отключение ВВ (команда 1) </t>
  </si>
  <si>
    <t>НО №. Сигнализация об аварийном отключении НА кнопкой «Стоп» с БРУ</t>
  </si>
  <si>
    <t>НО №. Сигнализация об аварийном отключении НА кнопкой «Стоп» по месту</t>
  </si>
  <si>
    <t xml:space="preserve">НО №. Отключение ВВ (команда 1) </t>
  </si>
  <si>
    <t>Уровень в резервуаре для хранения топлива РГС 20  №</t>
  </si>
  <si>
    <t>Температура в резервуаре для хранения топлива РГС 20  №</t>
  </si>
  <si>
    <t>Сигнализация уровня воды минимального аварийного в баке №</t>
  </si>
  <si>
    <t>Сигнализация уровня воды минимального в баке №</t>
  </si>
  <si>
    <t>Сигнализация уровня воды максимального в баке №</t>
  </si>
  <si>
    <t>Установку управления блоком насосов № насосной хоз. Питьевого водоснабжения включить</t>
  </si>
  <si>
    <t>Установку управления блоком насосов № насосной хоз. Питьевого водоснабжения отключить</t>
  </si>
  <si>
    <t>Управление насосной установкой № станции хозяйственно-питьевого водоснабжения</t>
  </si>
  <si>
    <t>МНА №. Сила тока</t>
  </si>
  <si>
    <t>НО №. Сила тока</t>
  </si>
  <si>
    <t>МНА №. Контроллер ячейки ВВ в ДУ</t>
  </si>
  <si>
    <t>МНА №. Отключен от АЧР</t>
  </si>
  <si>
    <t>МНА №. Отключен от САОН</t>
  </si>
  <si>
    <t>МНА №. Электрическая защита ЭД</t>
  </si>
  <si>
    <t>МНА №. Неисправность цепей управления ВВ контроллером РЗиА</t>
  </si>
  <si>
    <t>МНА №. Тележка ВВ выкачена</t>
  </si>
  <si>
    <t>МНА №. ВВ включен (сигнал 2)</t>
  </si>
  <si>
    <t>МНА №. ВВ отключен (сигнал 2)</t>
  </si>
  <si>
    <t>НО №. Контроллер ячейки ВВ в ДУ</t>
  </si>
  <si>
    <t>НО №. Отключен от АЧР</t>
  </si>
  <si>
    <t>НО №. Отключен от САОН</t>
  </si>
  <si>
    <t>НО №. Электрическая защита ЭД</t>
  </si>
  <si>
    <t>НО №. Неисправность цепей управления ВВ контроллером РЗиА</t>
  </si>
  <si>
    <t>НО №. Тележка ВВ выкачена</t>
  </si>
  <si>
    <t>НО №. ВВ включен (сигнал 2)</t>
  </si>
  <si>
    <t>НО №. ВВ отключен (сигнал 2)</t>
  </si>
  <si>
    <t>МНА №. Отключение ВВ (команда 2)</t>
  </si>
  <si>
    <t>НО №. Отключение ВВ (команда 2)</t>
  </si>
  <si>
    <t>НО №. Включение ВВ</t>
  </si>
  <si>
    <t>МНА №. Отключение ВВ (в МНС.УСО.1(1))</t>
  </si>
  <si>
    <t>НО №. Отключение ВВ (в МНС.УСО.1(1))</t>
  </si>
  <si>
    <t>«Пожар в ЗРУ» (срабатывание адресного пускового устройства защиты по пожару ЗРУ вблизи эвакуационного выхода №)</t>
  </si>
  <si>
    <t>«Пожар в НСО» (срабатывание адресного пускового устройства № системы пожаротушения НСО)</t>
  </si>
  <si>
    <t>Сирену «Пожар» № НСО - включить</t>
  </si>
  <si>
    <t>Табло «Автоматическое пожаротушение отключено» № НСО - включить</t>
  </si>
  <si>
    <t>Пожар в РВС РВС 2000 №. Выдача сигнала в МПСА МНС</t>
  </si>
  <si>
    <t>Адресный шлейф № пожарных извещателей площадки НСО</t>
  </si>
  <si>
    <t>Питание шлейфа № пожарных извещателей РВС 2000 №</t>
  </si>
  <si>
    <t>Питание шлейфа № пожарных извещателейплощадки НСО</t>
  </si>
  <si>
    <t>Питание шлейфа № пожарных извещателей Резерв</t>
  </si>
  <si>
    <t>Питание пожарного извещателя № в ЗРУ</t>
  </si>
  <si>
    <t>Питание пожарного извещателя № в ЧРП</t>
  </si>
  <si>
    <t>Шлейф пожарных извещателей Резерв №</t>
  </si>
  <si>
    <t>«Пожар в здании МНС» (срабатывание АПУ системы пожаротушения МНС вблизи эвакуационного выхода №)</t>
  </si>
  <si>
    <t>«Пожар в ЧРП» (срабатывание АПУ защиты по пожару ЧРП вблизи эвакуационного выхода №,2)</t>
  </si>
  <si>
    <t>«Пожар в узле с предохранительными устройствами» (срабатывание АПУ защиты по пожару УПУ вблизи эвакуационного выхода №)</t>
  </si>
  <si>
    <t>Сирену «Пожар» внутри здания МНС у входа № - включить</t>
  </si>
  <si>
    <t>Сирену «Пожар» снаружи здания МНС у входа № - включить</t>
  </si>
  <si>
    <t>Табло «Пена–уходи!» внутри здания МНС у входа № - включить</t>
  </si>
  <si>
    <t>Табло «Пена–не входить!» снаружи здания МНС у входа № - включить</t>
  </si>
  <si>
    <t>Табло «Автоматическое пожаротушение отключено» снаружи здания МНС у входа № - включить</t>
  </si>
  <si>
    <t>Сирену «Пожар» внутри помещения ЧРП у входа №,2 - включить</t>
  </si>
  <si>
    <t>Сирену «Пожар» снаружи помещения ЧРП у входа №,2 - включить</t>
  </si>
  <si>
    <t>Табло «Пожар!» внутри помещения ЧРП у входа №,2 - включить</t>
  </si>
  <si>
    <t>Табло «Пожар!» снаружи помещения ЧРП у входа №,2 - включить</t>
  </si>
  <si>
    <t>Сирену «Пожар» внутри помещения узла с предохранительными устройствами у входа №- включить</t>
  </si>
  <si>
    <t>Сирену «Пожар» снаружи помещения узла с предохранительными устройствами у входа № включить</t>
  </si>
  <si>
    <t>Табло «Пожар!» внутри помещения узла с предохранительными устройствами у входа №- включить</t>
  </si>
  <si>
    <t>Табло «Пожар!» снаружи помещения узла с предохранительными устройствами у входа № - включить</t>
  </si>
  <si>
    <t>Адресный шлейф № пожарных извещателей здания МНС</t>
  </si>
  <si>
    <t>Адресный шлейф № пожарных извещателей узла с предохранительными устройствами</t>
  </si>
  <si>
    <t>Адресный шлейф № Резерв</t>
  </si>
  <si>
    <t>Питание шлейфа № пожарных извещателей здания МНС</t>
  </si>
  <si>
    <t>Питание шлейфа № пожарных извещателей
узла с предохранительными устройствами</t>
  </si>
  <si>
    <t>Аварийное отключение МНС кнопкой «Стоп МНС» с технологической площадки  (у эвакуационного выхода №)</t>
  </si>
  <si>
    <t>МНА №. Сигнализация об аварийном отключении МНА кнопкой «Стоп МНА» по месту</t>
  </si>
  <si>
    <t>Пожар в РВС 2000 №. Выдача сигнала в МПСА МНС</t>
  </si>
  <si>
    <t>«Пожар в здании МНС» (срабатывание адресного пускового устройства системы пожаротушения МНС вблизи эвакуационного выхода №)</t>
  </si>
  <si>
    <t>Сирену «Пожар» внутри здания МНС у входа № – включить</t>
  </si>
  <si>
    <t>Сирену «Пожар» снаружи помещения узла с предохранительными устройствами у входа №- включить</t>
  </si>
  <si>
    <t xml:space="preserve">Уровень в емкости для сбора утечек нефти и дренажа № </t>
  </si>
  <si>
    <t xml:space="preserve">Аварийный максимальный уровень в емкости для сбора утечек нефти и дренажа № </t>
  </si>
  <si>
    <t>TT</t>
  </si>
  <si>
    <t xml:space="preserve">Температура в приборном шкафу № </t>
  </si>
  <si>
    <t xml:space="preserve">Давление на выходе насоса откачки емкости для сбора утечек нефти и дренажа ЕП </t>
  </si>
  <si>
    <t>Емкости сбора дренажа насос ЕП  - контроль наличия напряжения</t>
  </si>
  <si>
    <t>Емкости сбора дренажа насос ЕП  - сигнал от МП</t>
  </si>
  <si>
    <t>Емкости сбора дренажа насос ЕП  - команда на отключение</t>
  </si>
  <si>
    <t>Емкости сбора дренажа насос ЕП  - команда на включение</t>
  </si>
  <si>
    <t>Уровень в емкости для сбора утечек нефти и дренажа №.1</t>
  </si>
  <si>
    <t>Аварийный максимальный уровень в емкости для сбора утечек нефти и дренажа №.1</t>
  </si>
  <si>
    <t>Температура в приборном шкафу №.1</t>
  </si>
  <si>
    <t>Сирену у емкости №.3 - включить</t>
  </si>
  <si>
    <t>Срабатывание главного быстродействующего запорного клапана топливоснабжения котельной</t>
  </si>
  <si>
    <t>Неисправность котельной (обобщенный сигнал)</t>
  </si>
  <si>
    <t>Превышение предельного значения содержания окиси углерода CO в воздухе котельной</t>
  </si>
  <si>
    <t>Превышение аварийного значения содержания окиси углерода CO в воздухе котельной</t>
  </si>
  <si>
    <t>Несанкционированное проникновение в котельную</t>
  </si>
  <si>
    <t>Котельная в работе (обобщенный сигнал)</t>
  </si>
  <si>
    <t>Резервуар-накопитель ПДСВ №. Рабочий уровень (необходимость опорожнения емкости)</t>
  </si>
  <si>
    <t>Резервуар-накопитель ПДСВ №. Аварийный уровень</t>
  </si>
  <si>
    <t>Срабатывание главного быстродействующего запорного клапана топливоснабжения котельной №</t>
  </si>
  <si>
    <t>Неисправность котельной № (обобщенный сигнал)</t>
  </si>
  <si>
    <t>Превышение предельного значения содержания окиси углерода CO в воздухе котельной №</t>
  </si>
  <si>
    <t>Превышение аварийного значения содержания окиси углерода CO в воздухе котельной №</t>
  </si>
  <si>
    <t>Несанкционированное проникновение в котельную №</t>
  </si>
  <si>
    <t>Котельная № в работе (обобщенный сигнал)</t>
  </si>
  <si>
    <t>Табло «Минимальный уровень» у емкости № – включить</t>
  </si>
  <si>
    <t>Табло «Максимальный уровень» у емкости № – включить</t>
  </si>
  <si>
    <t>Разрешить включение ЭН емкости №</t>
  </si>
  <si>
    <t>Шаровый кран Е3 (№) - сигнал от КВО</t>
  </si>
  <si>
    <t>Шаровый кран Е3 (№) - сигнал от КВЗ</t>
  </si>
  <si>
    <t>Шаровый кран Е3 (№) - сигнал от МПО</t>
  </si>
  <si>
    <t>Шаровый кран Е3 (№) - сигнал от МПЗ</t>
  </si>
  <si>
    <t>Шаровый кран Е3 (№) - сработала муфта</t>
  </si>
  <si>
    <t>Шаровый кран Е3 (№) - авария привода</t>
  </si>
  <si>
    <t>Шаровый кран Е3 (№) - дистанционное управление</t>
  </si>
  <si>
    <t>Шаровый кран Е3 (№) - команда на открытие</t>
  </si>
  <si>
    <t>Шаровый кран Е3 (№) - команда на закрытие</t>
  </si>
  <si>
    <t>Шаровый кран Е3 (№) - команда на остановку</t>
  </si>
  <si>
    <t>Шаровый кран Е4 (№) - сигнал от КВО</t>
  </si>
  <si>
    <t>Шаровый кран Е4 (№) - сигнал от КВЗ</t>
  </si>
  <si>
    <t>Шаровый кран Е4 (№) - сигнал от МПО</t>
  </si>
  <si>
    <t>Шаровый кран Е4 (№) - сигнал от МПЗ</t>
  </si>
  <si>
    <t>Шаровый кран Е4 (№) - сработала муфта</t>
  </si>
  <si>
    <t>Шаровый кран Е4 (№) - авария привода</t>
  </si>
  <si>
    <t>Шаровый кран Е4 (№) - команда на открытие</t>
  </si>
  <si>
    <t>Шаровый кран Е4 (№) - команда на закрытие</t>
  </si>
  <si>
    <t>Шаровый кран Е4 (№) - команда на остановку</t>
  </si>
  <si>
    <t>ШК Е3 (№), ШК Е4 (№). Интерфейсные сигналы</t>
  </si>
  <si>
    <t>Шаровый кран № - сигнал от КВО</t>
  </si>
  <si>
    <t>Шаровый кран № - сигнал от КВЗ</t>
  </si>
  <si>
    <t>Шаровый кран № - сигнал от МПО</t>
  </si>
  <si>
    <t>Шаровый кран № - сигнал от МПЗ</t>
  </si>
  <si>
    <t>Шаровый кран № - сработала муфта</t>
  </si>
  <si>
    <t>Шаровый кран № - авария привода</t>
  </si>
  <si>
    <t>Шаровый кран № - дистанционное управление</t>
  </si>
  <si>
    <t>Шаровый кран № - команда на открытие</t>
  </si>
  <si>
    <t>Шаровый кран № - команда на закрытие</t>
  </si>
  <si>
    <t>Шаровый кран № - команда на остановку</t>
  </si>
  <si>
    <t>Шаровый кран Е5 (№) - сигнал от КВО</t>
  </si>
  <si>
    <t>Шаровый кран Е5 (№) - сигнал от КВЗ</t>
  </si>
  <si>
    <t>Шаровый кран Е5 (№) - сигнал от МПО</t>
  </si>
  <si>
    <t>Шаровый кран Е5 (№) - сигнал от МПЗ</t>
  </si>
  <si>
    <t>Шаровый кран Е5 (№) - сработала муфта</t>
  </si>
  <si>
    <t>Шаровый кран Е5 (№) - авария привода</t>
  </si>
  <si>
    <t>Шаровый кран Е5 (№) - дистанционное управление</t>
  </si>
  <si>
    <t>Шаровый кран Е5 (№) - команда на открытие</t>
  </si>
  <si>
    <t>Шаровый кран Е5 (№) - команда на закрытие</t>
  </si>
  <si>
    <t>Шаровый кран Е5 (№) - команда на остановку</t>
  </si>
  <si>
    <t>ШК Е5 (№), ШК №, ШК №  Интерфейсные сигналы</t>
  </si>
  <si>
    <t>OKC№</t>
  </si>
  <si>
    <t>Задвижка В9.3 (№) - сигнал от КВО</t>
  </si>
  <si>
    <t>CKC№</t>
  </si>
  <si>
    <t>Задвижка В9.3 (№) - сигнал от КВЗ</t>
  </si>
  <si>
    <t>ODC№</t>
  </si>
  <si>
    <t>Задвижка В9.3 (№) - сигнал от МПО</t>
  </si>
  <si>
    <t>CDC№</t>
  </si>
  <si>
    <t>Задвижка В9.3 (№) - сигнал от МПЗ</t>
  </si>
  <si>
    <t>MC№</t>
  </si>
  <si>
    <t>Задвижка В9.3 (№) - сработала муфта</t>
  </si>
  <si>
    <t>OPC№</t>
  </si>
  <si>
    <t>Задвижка В9.3 (№) - авария привода</t>
  </si>
  <si>
    <t>DOB№</t>
  </si>
  <si>
    <t>Задвижка В9.3 (№) - команда на открытие</t>
  </si>
  <si>
    <t>DKB№</t>
  </si>
  <si>
    <t>Задвижка В9.3 (№) - команда на закрытие</t>
  </si>
  <si>
    <t>DCB№</t>
  </si>
  <si>
    <t>Задвижка В9.3 (№) - команда на остановку</t>
  </si>
  <si>
    <t>Табло «Задвижка П1 (№) не открылась»-включить</t>
  </si>
  <si>
    <t>Табло «Неисправность цепи закрытия задвижки П1 (№)» - включить</t>
  </si>
  <si>
    <t>Табло «Неисправность цепи открытия задвижки П1 (№)» - включить</t>
  </si>
  <si>
    <t>Задвижка П1 (№) - сигнал от КВО</t>
  </si>
  <si>
    <t>Задвижка П1 (№) - сигнал от КВЗ</t>
  </si>
  <si>
    <t>Задвижка П1 (№) - сигнал от МПО</t>
  </si>
  <si>
    <t>Задвижка П1 (№) - сигнал от МПЗ</t>
  </si>
  <si>
    <t>Задвижка П1 (№) - сигнал от ВММО</t>
  </si>
  <si>
    <t>Задвижка П1 (№) - сигнал от ВММЗ</t>
  </si>
  <si>
    <t>Задвижка П1 (№) - контроль наличия напряжения</t>
  </si>
  <si>
    <t>Задвижка П1 (№) - исправность цепи открытия</t>
  </si>
  <si>
    <t>Задвижка П1 (№) - исправность цепи закрытия</t>
  </si>
  <si>
    <t>Задвижка П1 (№) - команда на открытие</t>
  </si>
  <si>
    <t>Задвижка П1 (№) - команда на закрытие</t>
  </si>
  <si>
    <t>Задвижка П1 (№) - команда на остановку</t>
  </si>
  <si>
    <t>Табло «Задвижка П2 (№) не открылась»-включить</t>
  </si>
  <si>
    <t>Табло «Неисправность цепи закрытия задвижки П2 (№)» -
включить</t>
  </si>
  <si>
    <t>Табло «Неисправность цепи открытия задвижки П2 (№)» - включить</t>
  </si>
  <si>
    <t>Задвижка П2 (№) - сигнал от КВО</t>
  </si>
  <si>
    <t>Задвижка П2 (№) - сигнал от КВЗ</t>
  </si>
  <si>
    <t>Задвижка П2 (№) - сигнал от МПО</t>
  </si>
  <si>
    <t>Задвижка П2 (№) - сигнал от МПЗ</t>
  </si>
  <si>
    <t>Задвижка П2 (№) - сигнал от ВММО</t>
  </si>
  <si>
    <t>Задвижка П2 (№) - сигнал от ВММЗ</t>
  </si>
  <si>
    <t>Задвижка П2 (№) - контроль наличия напряжения</t>
  </si>
  <si>
    <t>Задвижка П2 (№) - исправность цепи открытия</t>
  </si>
  <si>
    <t>Задвижка П2 (№) - исправность цепи закрытия</t>
  </si>
  <si>
    <t>Задвижка П2 (№) - команда на открытие</t>
  </si>
  <si>
    <t>Задвижка П2 (№) - команда на закрытие</t>
  </si>
  <si>
    <t>Задвижка П2 (№) - команда на остановку</t>
  </si>
  <si>
    <t>Адресный шлейф № пожарных извещателей РВС 2000 №(№)</t>
  </si>
  <si>
    <t>Адресный шлейф № пожарных извещателей РВС 2000 № (№)</t>
  </si>
  <si>
    <t>Температура воздуха в технологическом помещении
(№) при резервуаре противопожарного запаса воды №</t>
  </si>
  <si>
    <t>Температура воды в
резервуаре противопожарного запаса воды (№)</t>
  </si>
  <si>
    <t>Уровень воды в резервуаре противопожарного запаса воды (№)</t>
  </si>
  <si>
    <t>Проходной регулирующий клапан Т1 (N №) системы подачи теплоносителя к резервуару № - сигнал от КВО</t>
  </si>
  <si>
    <t>Проходной регулирующий клапан Т1 (N №) системы подачи теплоносителя к резервуару № - сигнал от КВЗ</t>
  </si>
  <si>
    <t>Проходной регулирующий клапан Т1 (N №) системы подачи теплоносителя к резервуару № - команда на открытие</t>
  </si>
  <si>
    <t>Проходной регулирующий клапан Т1 (N №) системы подачи теплоносителя к резервуару № - команда на закрытие</t>
  </si>
  <si>
    <t>Проходной регулирующий клапан Т2 (N №) системы подачи теплоносителя к резервуару № - сигнал от КВО</t>
  </si>
  <si>
    <t>Проходной регулирующий клапан Т2 (N №) системы подачи теплоносителя к резервуару № - сигнал от КВЗ</t>
  </si>
  <si>
    <t>Проходной регулирующий клапан Т2 (N №) системы подачи теплоносителя к резервуару № - команда на открытие</t>
  </si>
  <si>
    <t>Проходной регулирующий клапан Т2 (N №) системы подачи теплоносителя к резервуару № - команда на закрытие</t>
  </si>
  <si>
    <t>Минимальная температура в приборном шкафу №</t>
  </si>
  <si>
    <t>Обогрев приборного шкафа № включен</t>
  </si>
  <si>
    <t>Задвижка В9.1 (№) - сигнал от КВО</t>
  </si>
  <si>
    <t>Задвижка В9.1 (№) - сигнал от КВЗ</t>
  </si>
  <si>
    <t>Задвижка В9.1 (№) - сигнал от МПО</t>
  </si>
  <si>
    <t>Задвижка В9.1 (№) - сигнал от МПЗ</t>
  </si>
  <si>
    <t>Задвижка В9.1 (№) - сработала муфта</t>
  </si>
  <si>
    <t>Задвижка В9.1 (№) - авария привода</t>
  </si>
  <si>
    <t>Задвижка В9.1 (№) - контроль наличия напряжения</t>
  </si>
  <si>
    <t>Задвижка В9.1 (№) - исправность цепи открытия</t>
  </si>
  <si>
    <t>Задвижка В9.1 (№) - исправность цепи закрытия</t>
  </si>
  <si>
    <t>Задвижка В9.1 (№) - команда на открытие</t>
  </si>
  <si>
    <t>Задвижка В9.1 (№) - команда на закрытие</t>
  </si>
  <si>
    <t>Задвижка В9.1 (№) - команда на остановку</t>
  </si>
  <si>
    <t>Наличие напряжения на 1 СШ №ЩСУ</t>
  </si>
  <si>
    <t>Наличие напряжения на 2 СШ №ЩСУ</t>
  </si>
  <si>
    <t>Задвижка В9.2 (№) - сигнал от КВО</t>
  </si>
  <si>
    <t>Задвижка В9.2 (№) - сигнал от КВЗ</t>
  </si>
  <si>
    <t>Задвижка В9.2 (№) - сигнал от МПО</t>
  </si>
  <si>
    <t>Задвижка В9.2 (№) - сигнал от МПЗ</t>
  </si>
  <si>
    <t>Задвижка В9.2 (№) - сработала муфта</t>
  </si>
  <si>
    <t>Задвижка В9.2 (№) - авария привода</t>
  </si>
  <si>
    <t>Задвижка В9.2 (№) - контроль наличия напряжения</t>
  </si>
  <si>
    <t>Задвижка В9.2 (№) - исправность цепи открытия</t>
  </si>
  <si>
    <t>Задвижка В9.2 (№) - исправность цепи закрытия</t>
  </si>
  <si>
    <t>Задвижка В9.2 (№) - команда на открытие</t>
  </si>
  <si>
    <t>Задвижка В9.2 (№) - команда на закрытие</t>
  </si>
  <si>
    <t>Задвижка В9.2 (№) - команда на остановку</t>
  </si>
  <si>
    <t>Задвижка В2.1 (№) - сигнал от КВО</t>
  </si>
  <si>
    <t>Задвижка В2.1 (№) - сигнал от КВЗ</t>
  </si>
  <si>
    <t>Задвижка В2.1 (№) - сигнал от МПО</t>
  </si>
  <si>
    <t>Задвижка В2.1 (№) - сигнал от МПЗ</t>
  </si>
  <si>
    <t>Задвижка В2.1 (№) - сигнал от ВММО</t>
  </si>
  <si>
    <t>Задвижка В2.1 (№) - сигнал от ВММЗ</t>
  </si>
  <si>
    <t>Задвижка В2.1 (№) - контроль наличия напряжения</t>
  </si>
  <si>
    <t>Задвижка В2.1 (№) - исправность цепи открытия</t>
  </si>
  <si>
    <t>Задвижка В2.1 (№) - исправность цепи закрытия</t>
  </si>
  <si>
    <t>Задвижка В2.1 (№) - команда на открытие</t>
  </si>
  <si>
    <t>Задвижка В2.1 (№) - команда на закрытие</t>
  </si>
  <si>
    <t>Задвижка В2.1 (№) - команда на остановку</t>
  </si>
  <si>
    <t>Задвижка В2.2 (№) - сигнал от КВО</t>
  </si>
  <si>
    <t>Задвижка В2.2 (№) - сигнал от КВЗ</t>
  </si>
  <si>
    <t>Задвижка В2.2 (№) - сигнал от МПО</t>
  </si>
  <si>
    <t>Задвижка В2.2 (№) - сигнал от МПЗ</t>
  </si>
  <si>
    <t>Задвижка В2.2 (№) - сигнал от ВММО</t>
  </si>
  <si>
    <t>Задвижка В2.2 (№) - сигнал от ВММЗ</t>
  </si>
  <si>
    <t>Задвижка В2.2 (№) - контроль наличия напряжения</t>
  </si>
  <si>
    <t>Задвижка В2.2 (№) - исправность цепи открытия</t>
  </si>
  <si>
    <t>Задвижка В2.2 (№) - исправность цепи закрытия</t>
  </si>
  <si>
    <t>Задвижка В2.2 (№) - команда на открытие</t>
  </si>
  <si>
    <t>Задвижка В2.2 (№) - команда на закрытие</t>
  </si>
  <si>
    <t>Задвижка В2.2 (№) - команда на остановку</t>
  </si>
  <si>
    <t>Задвижка Б1.1 (№)- сигнал от КВО</t>
  </si>
  <si>
    <t>Задвижка Б1.1 (№)- сигнал от КВЗ</t>
  </si>
  <si>
    <t>Задвижка Б1.1 (№)- сигнал от МПО</t>
  </si>
  <si>
    <t>Задвижка Б1.1 (№)- сигнал от МПЗ</t>
  </si>
  <si>
    <t>Задвижка Б1.1 (№)- сигнал от ВММО</t>
  </si>
  <si>
    <t>Задвижка Б1.1 (№)- сигнал от ВММЗ</t>
  </si>
  <si>
    <t>Задвижка Б1.1 (№)- контроль наличия напряжения</t>
  </si>
  <si>
    <t>Задвижка Б1.1 (№)- исправность цепи открытия</t>
  </si>
  <si>
    <t>Задвижка Б1.1 (№)- исправность цепи закрытия</t>
  </si>
  <si>
    <t>Задвижка Б1.1 (№)- команда на открытие</t>
  </si>
  <si>
    <t>Задвижка Б1.1 (№)- команда на закрытие</t>
  </si>
  <si>
    <t>Задвижка Б1.1 (№)- команда на остановку</t>
  </si>
  <si>
    <t>Задвижка Б2.1 (№) - сигнал от КВО</t>
  </si>
  <si>
    <t>Задвижка Б2.1 (№) - сигнал от КВЗ</t>
  </si>
  <si>
    <t>Задвижка Б2.1 (№) - сигнал от МПО</t>
  </si>
  <si>
    <t>Задвижка Б2.1 (№) - сигнал от МПЗ</t>
  </si>
  <si>
    <t>Задвижка Б2.1 (№) - сигнал от ВММО</t>
  </si>
  <si>
    <t>Задвижка Б2.1 (№) - сигнал от ВММЗ</t>
  </si>
  <si>
    <t>Задвижка Б2.1 (№) - контроль наличия напряжения</t>
  </si>
  <si>
    <t>Задвижка Б2.1 (№) - исправность цепи открытия</t>
  </si>
  <si>
    <t>Задвижка Б2.1 (№) - исправность цепи закрытия</t>
  </si>
  <si>
    <t>Задвижка Б2.1 (№) - команда на открытие</t>
  </si>
  <si>
    <t>Задвижка Б2.1 (№) - команда на закрытие</t>
  </si>
  <si>
    <t>Задвижка Б2.1 (№) - команда на остановку</t>
  </si>
  <si>
    <t>Задвижка Б1.2 (№) - сигнал от КВО</t>
  </si>
  <si>
    <t>Задвижка Б1.2 (№) - сигнал от КВЗ</t>
  </si>
  <si>
    <t>Задвижка Б1.2 (№) - сигнал от МПО</t>
  </si>
  <si>
    <t>Задвижка Б1.2 (№) - сигнал от МПЗ</t>
  </si>
  <si>
    <t>Задвижка Б1.2 (№) - сигнал от ВММО</t>
  </si>
  <si>
    <t>Задвижка Б1.2 (№) - сигнал от ВММЗ</t>
  </si>
  <si>
    <t>Задвижка Б1.2 (№) - контроль наличия напряжения</t>
  </si>
  <si>
    <t>Задвижка Б1.2 (№) - исправность цепи открытия</t>
  </si>
  <si>
    <t>Задвижка Б1.2 (№) - исправность цепи закрытия</t>
  </si>
  <si>
    <t>Задвижка Б1.2 (№) - команда на открытие</t>
  </si>
  <si>
    <t>Задвижка Б1.2 (№) - команда на закрытие</t>
  </si>
  <si>
    <t>Задвижка Б1.2 (№) - команда на остановку</t>
  </si>
  <si>
    <t>Задвижка Б2.2 (№) - сигнал от КВО</t>
  </si>
  <si>
    <t>Задвижка Б2.2 (№) - сигнал от КВЗ</t>
  </si>
  <si>
    <t>Задвижка Б2.2 (№) - сигнал от МПО</t>
  </si>
  <si>
    <t>Задвижка Б2.2 (№) - сигнал от МПЗ</t>
  </si>
  <si>
    <t>Задвижка Б2.2 (№) - сигнал от ВММО</t>
  </si>
  <si>
    <t>Задвижка Б2.2 (№) - сигнал от ВММЗ</t>
  </si>
  <si>
    <t>Задвижка Б2.2 (№) - контроль наличия напряжения</t>
  </si>
  <si>
    <t>Задвижка Б2.2 (№) - исправность цепи открытия</t>
  </si>
  <si>
    <t>Задвижка Б2.2 (№) - исправность цепи закрытия</t>
  </si>
  <si>
    <t>Задвижка Б2.2 (№) - команда на открытие</t>
  </si>
  <si>
    <t>Задвижка Б2.2 (№) - команда на закрытие</t>
  </si>
  <si>
    <t>Задвижка Б2.2 (№) - команда на остановку</t>
  </si>
  <si>
    <t>Задвижка П4 (№) - сигнал от КВО</t>
  </si>
  <si>
    <t>Задвижка П4 (№) - сигнал от КВЗ</t>
  </si>
  <si>
    <t>Задвижка П4 (№) - сигнал от МПО</t>
  </si>
  <si>
    <t>Задвижка П4 (№) - сигнал от МПЗ</t>
  </si>
  <si>
    <t>Задвижка П4 (№) - сигнал от ВММО</t>
  </si>
  <si>
    <t>Задвижка П4 (№) - сигнал от ВММЗ</t>
  </si>
  <si>
    <t>Задвижка П4 (№) - контроль наличия напряжения</t>
  </si>
  <si>
    <t>Задвижка П4 (№) - исправность цепи открытия</t>
  </si>
  <si>
    <t>Задвижка П4 (№) - исправность цепи закрытия</t>
  </si>
  <si>
    <t>Задвижка П4 (№) - команда на открытие</t>
  </si>
  <si>
    <t>Задвижка П4 (№) - команда на закрытие</t>
  </si>
  <si>
    <t>Задвижка П4 (№) - команда на остановку</t>
  </si>
  <si>
    <t>Задвижка П5 (№) - сигнал от КВО</t>
  </si>
  <si>
    <t>Задвижка П5 (№) - сигнал от КВЗ</t>
  </si>
  <si>
    <t>Задвижка П5 (№) - сигнал от МПО</t>
  </si>
  <si>
    <t>Задвижка П5 (№) - сигнал от МПЗ</t>
  </si>
  <si>
    <t>Задвижка П5 (№) - сигнал от ВММО</t>
  </si>
  <si>
    <t>Задвижка П5 (№) - сигнал от ВММЗ</t>
  </si>
  <si>
    <t>Задвижка П5 (№) - контроль наличия напряжения</t>
  </si>
  <si>
    <t>Задвижка П5 (№) - исправность цепи открытия</t>
  </si>
  <si>
    <t>Задвижка П5 (№) - исправность цепи закрытия</t>
  </si>
  <si>
    <t>Задвижка П5 (№) - команда на открытие</t>
  </si>
  <si>
    <t>Задвижка П5 (№) - команда на закрытие</t>
  </si>
  <si>
    <t>Задвижка П5 (№) - команда на остановку</t>
  </si>
  <si>
    <t>Задвижка П3 (№) - сигнал от КВО</t>
  </si>
  <si>
    <t>Задвижка П3 (№) - сигнал от КВЗ</t>
  </si>
  <si>
    <t>Задвижка П3 (№) - сигнал от МПО</t>
  </si>
  <si>
    <t>Задвижка П3 (№) - сигнал от МПЗ</t>
  </si>
  <si>
    <t>Задвижка П3 (№) - сигнал от ВММО</t>
  </si>
  <si>
    <t>Задвижка П3 (№) - сигнал от ВММЗ</t>
  </si>
  <si>
    <t>Задвижка П3 (№) - контроль наличия напряжения</t>
  </si>
  <si>
    <t>Задвижка П3 (№) - исправность цепи открытия</t>
  </si>
  <si>
    <t>Задвижка П3 (№) - исправность цепи закрытия</t>
  </si>
  <si>
    <t>Задвижка П3 (№) - команда на открытие</t>
  </si>
  <si>
    <t>Задвижка П3 (№) - команда на закрытие</t>
  </si>
  <si>
    <t>Задвижка П3 (№) - команда на остановку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</si>
</sst>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#"/>
  </numFmts>
  <fonts count="25">
    <font>
      <sz val="11"/>
      <color theme="1"/>
      <name val="Calibri"/>
      <family val="2"/>
      <charset val="204"/>
      <scheme val="minor"/>
    </font>
    <font>
      <sz val="11"/>
      <color indexed="9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indexed="13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ahoma"/>
      <family val="2"/>
      <charset val="204"/>
    </font>
    <font>
      <sz val="12"/>
      <color theme="1"/>
      <name val="Franklin Gothic Book"/>
      <family val="2"/>
      <charset val="204"/>
    </font>
    <font>
      <b/>
      <sz val="14"/>
      <color theme="1"/>
      <name val="Franklin Gothic Book"/>
      <family val="2"/>
      <charset val="204"/>
    </font>
    <font>
      <b/>
      <sz val="11"/>
      <color rgb="FFFF0000"/>
      <name val="Franklin Gothic Book"/>
      <family val="2"/>
      <charset val="204"/>
    </font>
    <font>
      <sz val="1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rgb="FFFF0000"/>
      <name val="Franklin Gothic Book"/>
      <family val="2"/>
      <charset val="204"/>
    </font>
    <font>
      <sz val="16"/>
      <color theme="1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NTTimes/Cyrillic"/>
    </font>
    <font>
      <sz val="11"/>
      <color indexed="9"/>
      <name val="Trebuchet MS"/>
      <family val="2"/>
      <charset val="204"/>
    </font>
    <font>
      <sz val="11"/>
      <color theme="1"/>
      <name val="Trebuchet MS"/>
      <family val="2"/>
      <charset val="204"/>
    </font>
    <font>
      <sz val="11"/>
      <name val="Trebuchet MS"/>
      <family val="2"/>
      <charset val="204"/>
    </font>
    <font>
      <sz val="11"/>
      <color rgb="FF000000"/>
      <name val="Trebuchet MS"/>
      <family val="2"/>
      <charset val="204"/>
    </font>
    <font>
      <u/>
      <sz val="11"/>
      <color theme="10"/>
      <name val="Trebuchet MS"/>
      <family val="2"/>
      <charset val="204"/>
    </font>
    <font>
      <b/>
      <sz val="11"/>
      <color indexed="13"/>
      <name val="Trebuchet MS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0" fontId="6" fillId="0" borderId="0" applyNumberFormat="0" applyFont="0" applyFill="0" applyBorder="0" applyAlignment="0" applyProtection="0">
      <alignment vertical="top"/>
    </xf>
    <xf numFmtId="49" fontId="7" fillId="0" borderId="9">
      <alignment horizontal="left" vertical="center" wrapText="1"/>
    </xf>
    <xf numFmtId="49" fontId="7" fillId="0" borderId="9">
      <alignment horizontal="center" vertical="center" wrapText="1"/>
    </xf>
    <xf numFmtId="0" fontId="4" fillId="0" borderId="0">
      <alignment horizontal="left" vertical="center" wrapText="1"/>
    </xf>
    <xf numFmtId="49" fontId="7" fillId="0" borderId="9">
      <alignment horizontal="center" vertical="center" wrapText="1"/>
    </xf>
    <xf numFmtId="0" fontId="6" fillId="0" borderId="0"/>
    <xf numFmtId="0" fontId="15" fillId="0" borderId="0" applyNumberFormat="0" applyFill="0" applyBorder="0" applyAlignment="0" applyProtection="0"/>
    <xf numFmtId="0" fontId="18" fillId="0" borderId="0"/>
  </cellStyleXfs>
  <cellXfs count="141">
    <xf numFmtId="0" fontId="0" fillId="0" borderId="0" xfId="0"/>
    <xf numFmtId="1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0" fillId="0" borderId="2" xfId="0" applyNumberFormat="1" applyBorder="1"/>
    <xf numFmtId="1" fontId="0" fillId="0" borderId="2" xfId="0" applyNumberFormat="1" applyBorder="1"/>
    <xf numFmtId="164" fontId="0" fillId="0" borderId="7" xfId="0" applyNumberFormat="1" applyFont="1" applyBorder="1"/>
    <xf numFmtId="164" fontId="0" fillId="0" borderId="5" xfId="0" applyNumberFormat="1" applyBorder="1"/>
    <xf numFmtId="164" fontId="0" fillId="0" borderId="8" xfId="0" applyNumberFormat="1" applyBorder="1"/>
    <xf numFmtId="0" fontId="0" fillId="4" borderId="1" xfId="0" applyFill="1" applyBorder="1"/>
    <xf numFmtId="164" fontId="1" fillId="2" borderId="3" xfId="0" applyNumberFormat="1" applyFont="1" applyFill="1" applyBorder="1" applyAlignment="1">
      <alignment horizontal="center" vertical="center"/>
    </xf>
    <xf numFmtId="0" fontId="2" fillId="0" borderId="2" xfId="1" quotePrefix="1" applyBorder="1"/>
    <xf numFmtId="0" fontId="1" fillId="2" borderId="2" xfId="0" applyFont="1" applyFill="1" applyBorder="1" applyAlignment="1">
      <alignment horizontal="center" vertical="center"/>
    </xf>
    <xf numFmtId="164" fontId="2" fillId="0" borderId="2" xfId="1" quotePrefix="1" applyNumberFormat="1" applyBorder="1"/>
    <xf numFmtId="0" fontId="9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164" fontId="0" fillId="0" borderId="0" xfId="0" applyNumberFormat="1" applyBorder="1"/>
    <xf numFmtId="0" fontId="11" fillId="0" borderId="0" xfId="0" applyFont="1"/>
    <xf numFmtId="0" fontId="12" fillId="0" borderId="0" xfId="0" applyFont="1"/>
    <xf numFmtId="1" fontId="12" fillId="0" borderId="0" xfId="0" applyNumberFormat="1" applyFont="1" applyBorder="1"/>
    <xf numFmtId="1" fontId="12" fillId="0" borderId="0" xfId="0" applyNumberFormat="1" applyFont="1"/>
    <xf numFmtId="0" fontId="10" fillId="0" borderId="0" xfId="0" applyFont="1" applyAlignment="1">
      <alignment horizontal="center"/>
    </xf>
    <xf numFmtId="0" fontId="13" fillId="0" borderId="10" xfId="0" applyFont="1" applyBorder="1" applyAlignment="1"/>
    <xf numFmtId="0" fontId="3" fillId="3" borderId="0" xfId="0" applyFont="1" applyFill="1" applyBorder="1" applyAlignment="1">
      <alignment horizontal="center" vertical="center"/>
    </xf>
    <xf numFmtId="1" fontId="16" fillId="0" borderId="2" xfId="0" applyNumberFormat="1" applyFont="1" applyFill="1" applyBorder="1" applyAlignment="1">
      <alignment horizontal="center" vertical="center"/>
    </xf>
    <xf numFmtId="0" fontId="16" fillId="0" borderId="0" xfId="0" applyFont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164" fontId="11" fillId="0" borderId="11" xfId="0" applyNumberFormat="1" applyFont="1" applyFill="1" applyBorder="1" applyAlignment="1" applyProtection="1">
      <alignment horizontal="center" vertical="center" wrapText="1"/>
    </xf>
    <xf numFmtId="0" fontId="11" fillId="0" borderId="9" xfId="0" applyFont="1" applyFill="1" applyBorder="1"/>
    <xf numFmtId="0" fontId="17" fillId="3" borderId="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vertical="center" wrapText="1"/>
    </xf>
    <xf numFmtId="49" fontId="21" fillId="5" borderId="1" xfId="10" applyNumberFormat="1" applyFont="1" applyFill="1" applyBorder="1" applyAlignment="1">
      <alignment vertical="center" wrapText="1"/>
    </xf>
    <xf numFmtId="0" fontId="20" fillId="0" borderId="0" xfId="0" applyFont="1" applyAlignment="1"/>
    <xf numFmtId="0" fontId="19" fillId="2" borderId="2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/>
    </xf>
    <xf numFmtId="164" fontId="19" fillId="2" borderId="2" xfId="0" applyNumberFormat="1" applyFont="1" applyFill="1" applyBorder="1" applyAlignment="1">
      <alignment horizontal="center" vertical="center"/>
    </xf>
    <xf numFmtId="1" fontId="22" fillId="0" borderId="2" xfId="0" applyNumberFormat="1" applyFont="1" applyFill="1" applyBorder="1" applyAlignment="1">
      <alignment horizontal="center" vertical="center"/>
    </xf>
    <xf numFmtId="0" fontId="20" fillId="0" borderId="0" xfId="0" applyFont="1"/>
    <xf numFmtId="1" fontId="19" fillId="2" borderId="2" xfId="0" applyNumberFormat="1" applyFont="1" applyFill="1" applyBorder="1" applyAlignment="1">
      <alignment horizontal="center" vertical="center"/>
    </xf>
    <xf numFmtId="164" fontId="19" fillId="2" borderId="3" xfId="0" applyNumberFormat="1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164" fontId="19" fillId="2" borderId="13" xfId="0" applyNumberFormat="1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164" fontId="20" fillId="0" borderId="11" xfId="0" applyNumberFormat="1" applyFont="1" applyFill="1" applyBorder="1" applyAlignment="1" applyProtection="1">
      <alignment horizontal="center" vertical="center" wrapText="1"/>
    </xf>
    <xf numFmtId="164" fontId="20" fillId="0" borderId="6" xfId="0" applyNumberFormat="1" applyFont="1" applyFill="1" applyBorder="1" applyAlignment="1" applyProtection="1">
      <alignment horizontal="center" vertical="center" wrapText="1"/>
    </xf>
    <xf numFmtId="0" fontId="22" fillId="0" borderId="0" xfId="0" applyFont="1"/>
    <xf numFmtId="164" fontId="20" fillId="0" borderId="1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164" fontId="20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Font="1" applyFill="1" applyBorder="1"/>
    <xf numFmtId="49" fontId="21" fillId="5" borderId="1" xfId="1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19" fillId="2" borderId="3" xfId="0" applyFont="1" applyFill="1" applyBorder="1" applyAlignment="1">
      <alignment vertical="center"/>
    </xf>
    <xf numFmtId="49" fontId="21" fillId="5" borderId="1" xfId="10" applyNumberFormat="1" applyFont="1" applyFill="1" applyBorder="1" applyAlignment="1">
      <alignment horizontal="left" vertical="center" wrapText="1" indent="1"/>
    </xf>
    <xf numFmtId="0" fontId="20" fillId="0" borderId="0" xfId="0" applyFont="1" applyAlignment="1">
      <alignment horizontal="left" indent="1"/>
    </xf>
    <xf numFmtId="0" fontId="19" fillId="2" borderId="13" xfId="0" applyFont="1" applyFill="1" applyBorder="1" applyAlignment="1">
      <alignment horizontal="left" vertical="center" indent="1"/>
    </xf>
    <xf numFmtId="0" fontId="20" fillId="0" borderId="1" xfId="0" applyFont="1" applyFill="1" applyBorder="1" applyAlignment="1">
      <alignment horizontal="left" vertical="center" wrapText="1" indent="1"/>
    </xf>
    <xf numFmtId="49" fontId="19" fillId="2" borderId="3" xfId="0" applyNumberFormat="1" applyFont="1" applyFill="1" applyBorder="1" applyAlignment="1">
      <alignment vertical="center"/>
    </xf>
    <xf numFmtId="49" fontId="20" fillId="0" borderId="1" xfId="0" applyNumberFormat="1" applyFont="1" applyFill="1" applyBorder="1" applyAlignment="1">
      <alignment vertical="center" wrapText="1"/>
    </xf>
    <xf numFmtId="49" fontId="20" fillId="0" borderId="19" xfId="0" applyNumberFormat="1" applyFont="1" applyFill="1" applyBorder="1" applyAlignment="1">
      <alignment vertical="center" wrapText="1"/>
    </xf>
    <xf numFmtId="49" fontId="20" fillId="0" borderId="0" xfId="0" applyNumberFormat="1" applyFont="1" applyAlignment="1"/>
    <xf numFmtId="0" fontId="1" fillId="2" borderId="3" xfId="0" applyFont="1" applyFill="1" applyBorder="1" applyAlignment="1">
      <alignment horizontal="left" vertical="center" indent="1"/>
    </xf>
    <xf numFmtId="0" fontId="1" fillId="2" borderId="13" xfId="0" applyFont="1" applyFill="1" applyBorder="1" applyAlignment="1">
      <alignment horizontal="left" vertical="center" indent="1"/>
    </xf>
    <xf numFmtId="0" fontId="0" fillId="0" borderId="1" xfId="0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 indent="1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Border="1"/>
    <xf numFmtId="0" fontId="0" fillId="0" borderId="1" xfId="0" applyFont="1" applyFill="1" applyBorder="1" applyAlignment="1">
      <alignment horizontal="center" vertical="center" wrapText="1"/>
    </xf>
    <xf numFmtId="165" fontId="11" fillId="0" borderId="1" xfId="9" applyNumberFormat="1" applyFont="1" applyFill="1" applyBorder="1" applyAlignment="1">
      <alignment horizontal="left" vertical="center" wrapText="1" indent="1"/>
    </xf>
    <xf numFmtId="49" fontId="11" fillId="0" borderId="1" xfId="1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0" fontId="11" fillId="0" borderId="1" xfId="0" applyFont="1" applyFill="1" applyBorder="1" applyAlignment="1">
      <alignment horizontal="left" wrapText="1" indent="1"/>
    </xf>
    <xf numFmtId="0" fontId="11" fillId="0" borderId="1" xfId="0" applyFont="1" applyFill="1" applyBorder="1" applyAlignment="1">
      <alignment horizontal="left" indent="1"/>
    </xf>
    <xf numFmtId="0" fontId="11" fillId="0" borderId="1" xfId="0" applyFont="1" applyFill="1" applyBorder="1" applyAlignment="1">
      <alignment horizontal="left" vertical="center" wrapText="1" indent="1"/>
    </xf>
    <xf numFmtId="0" fontId="11" fillId="0" borderId="1" xfId="0" applyNumberFormat="1" applyFont="1" applyFill="1" applyBorder="1" applyAlignment="1" applyProtection="1">
      <alignment horizontal="left" vertical="center" wrapText="1" indent="1"/>
    </xf>
    <xf numFmtId="0" fontId="0" fillId="0" borderId="0" xfId="0" applyFont="1" applyBorder="1" applyAlignment="1">
      <alignment horizontal="left" indent="1"/>
    </xf>
    <xf numFmtId="0" fontId="0" fillId="0" borderId="0" xfId="0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/>
    <xf numFmtId="0" fontId="0" fillId="0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left" indent="1"/>
    </xf>
    <xf numFmtId="0" fontId="1" fillId="2" borderId="12" xfId="0" applyFont="1" applyFill="1" applyBorder="1" applyAlignment="1">
      <alignment horizontal="left" vertical="center" indent="1"/>
    </xf>
    <xf numFmtId="0" fontId="0" fillId="0" borderId="1" xfId="0" applyFont="1" applyBorder="1" applyAlignment="1">
      <alignment horizontal="left" indent="1"/>
    </xf>
    <xf numFmtId="49" fontId="11" fillId="0" borderId="1" xfId="10" applyNumberFormat="1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horizontal="left" indent="1"/>
    </xf>
    <xf numFmtId="0" fontId="0" fillId="0" borderId="0" xfId="0" applyFont="1" applyFill="1" applyBorder="1" applyAlignment="1">
      <alignment horizontal="left" indent="1"/>
    </xf>
    <xf numFmtId="0" fontId="1" fillId="2" borderId="1" xfId="0" applyFont="1" applyFill="1" applyBorder="1" applyAlignment="1">
      <alignment horizontal="left" vertical="center" indent="1"/>
    </xf>
    <xf numFmtId="0" fontId="0" fillId="0" borderId="0" xfId="0" applyFont="1" applyFill="1" applyBorder="1" applyAlignment="1">
      <alignment horizontal="left" vertical="center" wrapText="1" indent="1"/>
    </xf>
    <xf numFmtId="164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9" xfId="0" applyFont="1" applyFill="1" applyBorder="1"/>
    <xf numFmtId="164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left" vertical="center" indent="1"/>
    </xf>
    <xf numFmtId="0" fontId="11" fillId="0" borderId="0" xfId="9" applyFont="1" applyFill="1" applyBorder="1" applyAlignment="1" applyProtection="1">
      <alignment horizontal="left" vertical="center" indent="1"/>
    </xf>
    <xf numFmtId="0" fontId="1" fillId="2" borderId="2" xfId="0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3" fillId="3" borderId="2" xfId="1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" fillId="3" borderId="13" xfId="1" applyFont="1" applyFill="1" applyBorder="1" applyAlignment="1">
      <alignment horizontal="center" vertical="center"/>
    </xf>
    <xf numFmtId="0" fontId="2" fillId="3" borderId="14" xfId="1" applyFont="1" applyFill="1" applyBorder="1" applyAlignment="1">
      <alignment horizontal="center" vertical="center"/>
    </xf>
    <xf numFmtId="0" fontId="2" fillId="3" borderId="17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/>
    </xf>
    <xf numFmtId="0" fontId="2" fillId="3" borderId="18" xfId="1" applyFont="1" applyFill="1" applyBorder="1" applyAlignment="1">
      <alignment horizontal="center" vertical="center"/>
    </xf>
    <xf numFmtId="10" fontId="11" fillId="0" borderId="0" xfId="0" applyNumberFormat="1" applyFont="1"/>
    <xf numFmtId="0" fontId="11" fillId="5" borderId="1" xfId="0" applyFont="1" applyFill="1" applyBorder="1" applyAlignment="1">
      <alignment horizontal="left" wrapText="1" indent="1"/>
    </xf>
  </cellXfs>
  <cellStyles count="11">
    <cellStyle name="ColStyle2" xfId="6"/>
    <cellStyle name="ColStyle5" xfId="7"/>
    <cellStyle name="ColStyle7" xfId="5"/>
    <cellStyle name="ColStyle8" xfId="4"/>
    <cellStyle name="Гиперссылка" xfId="1" builtinId="8"/>
    <cellStyle name="Обычный" xfId="0" builtinId="0"/>
    <cellStyle name="Обычный 10 2 3 2" xfId="8"/>
    <cellStyle name="Обычный 2" xfId="2"/>
    <cellStyle name="Обычный 3 2 5" xfId="3"/>
    <cellStyle name="Обычный_db35-6v1_1" xfId="10"/>
    <cellStyle name="Пояснение" xfId="9" builtinId="53"/>
  </cellStyles>
  <dxfs count="54"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20"/>
  <sheetViews>
    <sheetView tabSelected="1" workbookViewId="0">
      <selection activeCell="G12" sqref="G12"/>
    </sheetView>
  </sheetViews>
  <sheetFormatPr defaultRowHeight="14.4"/>
  <cols>
    <col min="1" max="1" width="18.33203125" customWidth="1"/>
    <col min="2" max="3" width="20.6640625" customWidth="1"/>
    <col min="4" max="4" width="12.44140625" customWidth="1"/>
    <col min="5" max="5" width="20.6640625" customWidth="1"/>
    <col min="6" max="6" width="19.6640625" customWidth="1"/>
    <col min="7" max="7" width="20.6640625" customWidth="1"/>
    <col min="8" max="8" width="18" customWidth="1"/>
    <col min="9" max="9" width="18.44140625" customWidth="1"/>
    <col min="10" max="10" width="15" customWidth="1"/>
  </cols>
  <sheetData>
    <row r="1" spans="1:11" ht="21">
      <c r="A1" s="115" t="s">
        <v>1092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1" ht="19.2" thickBot="1">
      <c r="A2" s="13"/>
      <c r="B2" s="13"/>
      <c r="C2" s="13"/>
      <c r="D2" s="13"/>
      <c r="E2" s="13"/>
      <c r="F2" s="13"/>
      <c r="G2" s="13"/>
      <c r="H2" s="13"/>
      <c r="I2" s="21" t="s">
        <v>1093</v>
      </c>
      <c r="J2" s="14"/>
    </row>
    <row r="3" spans="1:11" ht="15" thickBot="1">
      <c r="A3" s="111" t="s">
        <v>18</v>
      </c>
      <c r="B3" s="111"/>
      <c r="C3" s="111"/>
      <c r="D3" s="111"/>
      <c r="E3" s="111"/>
      <c r="F3" s="111"/>
      <c r="G3" s="111"/>
      <c r="H3" s="111"/>
      <c r="I3" s="111"/>
      <c r="J3" s="111"/>
    </row>
    <row r="4" spans="1:11" ht="15" thickBot="1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1</v>
      </c>
      <c r="I4" s="11" t="s">
        <v>2</v>
      </c>
      <c r="J4" s="11" t="s">
        <v>3</v>
      </c>
    </row>
    <row r="5" spans="1:11" ht="15" thickBot="1">
      <c r="A5" s="10" t="s">
        <v>28</v>
      </c>
      <c r="B5" s="7">
        <f ca="1">INDIRECT("'"&amp;$A5&amp;"'"&amp;"!$F$3")</f>
        <v>0</v>
      </c>
      <c r="C5" s="3">
        <f ca="1">INDIRECT("'"&amp;$A5&amp;"'"&amp;"!$G$3")</f>
        <v>0</v>
      </c>
      <c r="D5" s="3">
        <f ca="1">INDIRECT("'"&amp;$A5&amp;"'"&amp;"!$H$3")</f>
        <v>0</v>
      </c>
      <c r="E5" s="5">
        <f ca="1">INDIRECT("'"&amp;$A5&amp;"'"&amp;"!$l$1")</f>
        <v>0</v>
      </c>
      <c r="F5" s="112">
        <f ca="1">SUM(H15:J15)/3/G15</f>
        <v>0</v>
      </c>
      <c r="G5" s="4">
        <f ca="1">INDIRECT("'"&amp;$A5&amp;"'"&amp;"!$N$1")</f>
        <v>9</v>
      </c>
      <c r="H5" s="4">
        <f ca="1">INDIRECT("'"&amp;$A5&amp;"'"&amp;"!F$2")</f>
        <v>0</v>
      </c>
      <c r="I5" s="4">
        <f ca="1">INDIRECT("'"&amp;$A5&amp;"'"&amp;"!G$2")</f>
        <v>0</v>
      </c>
      <c r="J5" s="4">
        <f ca="1">INDIRECT("'"&amp;$A5&amp;"'"&amp;"!H$2")</f>
        <v>0</v>
      </c>
    </row>
    <row r="6" spans="1:11" ht="15" thickBot="1">
      <c r="A6" s="12" t="s">
        <v>424</v>
      </c>
      <c r="B6" s="7">
        <f t="shared" ref="B6:B13" ca="1" si="0">INDIRECT("'"&amp;$A6&amp;"'"&amp;"!$F$3")</f>
        <v>0</v>
      </c>
      <c r="C6" s="3">
        <f t="shared" ref="C6:C14" ca="1" si="1">INDIRECT("'"&amp;$A6&amp;"'"&amp;"!$G$3")</f>
        <v>0</v>
      </c>
      <c r="D6" s="3">
        <f t="shared" ref="D6:D14" ca="1" si="2">INDIRECT("'"&amp;$A6&amp;"'"&amp;"!$H$3")</f>
        <v>0</v>
      </c>
      <c r="E6" s="5">
        <f t="shared" ref="E6:E14" ca="1" si="3">INDIRECT("'"&amp;$A6&amp;"'"&amp;"!$l$1")</f>
        <v>0</v>
      </c>
      <c r="F6" s="113"/>
      <c r="G6" s="4">
        <f t="shared" ref="G6:G14" ca="1" si="4">INDIRECT("'"&amp;$A6&amp;"'"&amp;"!$N$1")</f>
        <v>94</v>
      </c>
      <c r="H6" s="4">
        <f t="shared" ref="H6:H14" ca="1" si="5">INDIRECT("'"&amp;$A6&amp;"'"&amp;"!F$2")</f>
        <v>0</v>
      </c>
      <c r="I6" s="4">
        <f t="shared" ref="I6:I14" ca="1" si="6">INDIRECT("'"&amp;$A6&amp;"'"&amp;"!G$2")</f>
        <v>0</v>
      </c>
      <c r="J6" s="4">
        <f t="shared" ref="J6:J14" ca="1" si="7">INDIRECT("'"&amp;$A6&amp;"'"&amp;"!H$2")</f>
        <v>0</v>
      </c>
    </row>
    <row r="7" spans="1:11" ht="15" thickBot="1">
      <c r="A7" s="12" t="s">
        <v>1061</v>
      </c>
      <c r="B7" s="7">
        <f t="shared" ca="1" si="0"/>
        <v>0</v>
      </c>
      <c r="C7" s="3">
        <f t="shared" ca="1" si="1"/>
        <v>0</v>
      </c>
      <c r="D7" s="3">
        <f t="shared" ca="1" si="2"/>
        <v>0</v>
      </c>
      <c r="E7" s="5">
        <f t="shared" ca="1" si="3"/>
        <v>0</v>
      </c>
      <c r="F7" s="113"/>
      <c r="G7" s="4">
        <f t="shared" ca="1" si="4"/>
        <v>132</v>
      </c>
      <c r="H7" s="4">
        <f t="shared" ca="1" si="5"/>
        <v>0</v>
      </c>
      <c r="I7" s="4">
        <f t="shared" ca="1" si="6"/>
        <v>0</v>
      </c>
      <c r="J7" s="4">
        <f t="shared" ca="1" si="7"/>
        <v>0</v>
      </c>
    </row>
    <row r="8" spans="1:11" ht="15" thickBot="1">
      <c r="A8" s="12" t="s">
        <v>1062</v>
      </c>
      <c r="B8" s="7">
        <f t="shared" ca="1" si="0"/>
        <v>0</v>
      </c>
      <c r="C8" s="3">
        <f t="shared" ca="1" si="1"/>
        <v>0</v>
      </c>
      <c r="D8" s="3">
        <f t="shared" ca="1" si="2"/>
        <v>0</v>
      </c>
      <c r="E8" s="5">
        <f t="shared" ca="1" si="3"/>
        <v>0</v>
      </c>
      <c r="F8" s="113"/>
      <c r="G8" s="4">
        <f t="shared" ca="1" si="4"/>
        <v>90</v>
      </c>
      <c r="H8" s="4">
        <f t="shared" ca="1" si="5"/>
        <v>0</v>
      </c>
      <c r="I8" s="4">
        <f t="shared" ca="1" si="6"/>
        <v>0</v>
      </c>
      <c r="J8" s="4">
        <f t="shared" ca="1" si="7"/>
        <v>0</v>
      </c>
    </row>
    <row r="9" spans="1:11" ht="15" thickBot="1">
      <c r="A9" s="12" t="s">
        <v>29</v>
      </c>
      <c r="B9" s="7">
        <f t="shared" ca="1" si="0"/>
        <v>0</v>
      </c>
      <c r="C9" s="3">
        <f t="shared" ca="1" si="1"/>
        <v>0</v>
      </c>
      <c r="D9" s="3">
        <f t="shared" ca="1" si="2"/>
        <v>0</v>
      </c>
      <c r="E9" s="5">
        <f t="shared" ca="1" si="3"/>
        <v>0</v>
      </c>
      <c r="F9" s="113"/>
      <c r="G9" s="4">
        <f t="shared" ca="1" si="4"/>
        <v>5</v>
      </c>
      <c r="H9" s="4">
        <f t="shared" ca="1" si="5"/>
        <v>0</v>
      </c>
      <c r="I9" s="4">
        <f t="shared" ca="1" si="6"/>
        <v>0</v>
      </c>
      <c r="J9" s="4">
        <f t="shared" ca="1" si="7"/>
        <v>0</v>
      </c>
    </row>
    <row r="10" spans="1:11" ht="15" thickBot="1">
      <c r="A10" s="12" t="s">
        <v>1063</v>
      </c>
      <c r="B10" s="7">
        <f t="shared" ca="1" si="0"/>
        <v>0</v>
      </c>
      <c r="C10" s="3">
        <f t="shared" ca="1" si="1"/>
        <v>0</v>
      </c>
      <c r="D10" s="3">
        <f t="shared" ca="1" si="2"/>
        <v>0</v>
      </c>
      <c r="E10" s="5">
        <f t="shared" ca="1" si="3"/>
        <v>0</v>
      </c>
      <c r="F10" s="113"/>
      <c r="G10" s="4">
        <f t="shared" ca="1" si="4"/>
        <v>79</v>
      </c>
      <c r="H10" s="4">
        <f t="shared" ca="1" si="5"/>
        <v>0</v>
      </c>
      <c r="I10" s="4">
        <f t="shared" ca="1" si="6"/>
        <v>0</v>
      </c>
      <c r="J10" s="4">
        <f t="shared" ca="1" si="7"/>
        <v>0</v>
      </c>
    </row>
    <row r="11" spans="1:11" ht="15" thickBot="1">
      <c r="A11" s="12" t="s">
        <v>1064</v>
      </c>
      <c r="B11" s="7">
        <f t="shared" ca="1" si="0"/>
        <v>0</v>
      </c>
      <c r="C11" s="3">
        <f t="shared" ca="1" si="1"/>
        <v>0</v>
      </c>
      <c r="D11" s="3">
        <f t="shared" ca="1" si="2"/>
        <v>0</v>
      </c>
      <c r="E11" s="5">
        <f t="shared" ca="1" si="3"/>
        <v>0</v>
      </c>
      <c r="F11" s="113"/>
      <c r="G11" s="4">
        <f t="shared" ca="1" si="4"/>
        <v>72</v>
      </c>
      <c r="H11" s="4">
        <f t="shared" ca="1" si="5"/>
        <v>0</v>
      </c>
      <c r="I11" s="4">
        <f t="shared" ca="1" si="6"/>
        <v>0</v>
      </c>
      <c r="J11" s="4">
        <f t="shared" ca="1" si="7"/>
        <v>0</v>
      </c>
    </row>
    <row r="12" spans="1:11" ht="15" thickBot="1">
      <c r="A12" s="12" t="s">
        <v>1065</v>
      </c>
      <c r="B12" s="7">
        <f t="shared" ca="1" si="0"/>
        <v>0</v>
      </c>
      <c r="C12" s="3">
        <f t="shared" ca="1" si="1"/>
        <v>0</v>
      </c>
      <c r="D12" s="3">
        <f t="shared" ca="1" si="2"/>
        <v>0</v>
      </c>
      <c r="E12" s="5">
        <f t="shared" ca="1" si="3"/>
        <v>0</v>
      </c>
      <c r="F12" s="113"/>
      <c r="G12" s="4">
        <f t="shared" ca="1" si="4"/>
        <v>123</v>
      </c>
      <c r="H12" s="4">
        <f t="shared" ca="1" si="5"/>
        <v>0</v>
      </c>
      <c r="I12" s="4">
        <f t="shared" ca="1" si="6"/>
        <v>0</v>
      </c>
      <c r="J12" s="4">
        <f t="shared" ca="1" si="7"/>
        <v>0</v>
      </c>
    </row>
    <row r="13" spans="1:11" ht="15" thickBot="1">
      <c r="A13" s="12" t="s">
        <v>1066</v>
      </c>
      <c r="B13" s="7">
        <f t="shared" ca="1" si="0"/>
        <v>0</v>
      </c>
      <c r="C13" s="3">
        <f t="shared" ca="1" si="1"/>
        <v>0</v>
      </c>
      <c r="D13" s="3">
        <f t="shared" ca="1" si="2"/>
        <v>0</v>
      </c>
      <c r="E13" s="5">
        <f t="shared" ca="1" si="3"/>
        <v>0</v>
      </c>
      <c r="F13" s="113"/>
      <c r="G13" s="4">
        <f t="shared" ca="1" si="4"/>
        <v>120</v>
      </c>
      <c r="H13" s="4">
        <f t="shared" ca="1" si="5"/>
        <v>0</v>
      </c>
      <c r="I13" s="4">
        <f t="shared" ca="1" si="6"/>
        <v>0</v>
      </c>
      <c r="J13" s="4">
        <f t="shared" ca="1" si="7"/>
        <v>0</v>
      </c>
    </row>
    <row r="14" spans="1:11" ht="15" thickBot="1">
      <c r="A14" s="12" t="s">
        <v>39</v>
      </c>
      <c r="B14" s="7">
        <f ca="1">INDIRECT("'"&amp;$A14&amp;"'"&amp;"!$F$3")</f>
        <v>0</v>
      </c>
      <c r="C14" s="3">
        <f t="shared" ca="1" si="1"/>
        <v>0</v>
      </c>
      <c r="D14" s="3">
        <f t="shared" ca="1" si="2"/>
        <v>0</v>
      </c>
      <c r="E14" s="5">
        <f t="shared" ca="1" si="3"/>
        <v>0</v>
      </c>
      <c r="F14" s="113"/>
      <c r="G14" s="4">
        <f t="shared" ca="1" si="4"/>
        <v>24</v>
      </c>
      <c r="H14" s="4">
        <f t="shared" ca="1" si="5"/>
        <v>0</v>
      </c>
      <c r="I14" s="4">
        <f t="shared" ca="1" si="6"/>
        <v>0</v>
      </c>
      <c r="J14" s="4">
        <f t="shared" ca="1" si="7"/>
        <v>0</v>
      </c>
    </row>
    <row r="15" spans="1:11" ht="15" thickBot="1">
      <c r="A15" s="3" t="s">
        <v>17</v>
      </c>
      <c r="B15" s="3">
        <f ca="1">SUM(B5:B14)/COUNTA(B5:B14)</f>
        <v>0</v>
      </c>
      <c r="C15" s="3">
        <f ca="1">SUM(C5:C13)/COUNTA(C5:C13)</f>
        <v>0</v>
      </c>
      <c r="D15" s="3">
        <f ca="1">SUM(D5:D13)/COUNTA(D5:D13)</f>
        <v>0</v>
      </c>
      <c r="E15" s="6">
        <f ca="1">SUM(E5:E13)/COUNTA(E5:E13)</f>
        <v>0</v>
      </c>
      <c r="F15" s="114"/>
      <c r="G15" s="4">
        <f ca="1">SUM(G5:G13)</f>
        <v>724</v>
      </c>
      <c r="H15" s="4">
        <f ca="1">SUM(H5:H13)</f>
        <v>0</v>
      </c>
      <c r="I15" s="4">
        <f ca="1">SUM(I5:I13)</f>
        <v>0</v>
      </c>
      <c r="J15" s="4">
        <f ca="1">SUM(J5:J13)</f>
        <v>0</v>
      </c>
    </row>
    <row r="16" spans="1:11" ht="15">
      <c r="A16" s="15"/>
      <c r="B16" s="15"/>
      <c r="C16" s="15"/>
      <c r="D16" s="15"/>
      <c r="E16" s="15"/>
      <c r="F16" s="20" t="s">
        <v>25</v>
      </c>
      <c r="G16" s="18"/>
      <c r="H16" s="16" t="s">
        <v>22</v>
      </c>
      <c r="I16" s="16" t="s">
        <v>23</v>
      </c>
      <c r="J16" s="16" t="s">
        <v>24</v>
      </c>
      <c r="K16" s="16"/>
    </row>
    <row r="17" spans="1:11" ht="15" thickBot="1">
      <c r="G17" s="17"/>
      <c r="H17" s="139">
        <v>0</v>
      </c>
      <c r="I17" s="139">
        <f ca="1">F5</f>
        <v>0</v>
      </c>
      <c r="J17" s="139">
        <f ca="1">I17-H17</f>
        <v>0</v>
      </c>
      <c r="K17" s="16"/>
    </row>
    <row r="18" spans="1:11" ht="15.6" thickBot="1">
      <c r="A18" s="8" t="s">
        <v>21</v>
      </c>
      <c r="B18" s="3">
        <f ca="1">SUM(E5:E8)/16</f>
        <v>0</v>
      </c>
      <c r="C18" s="20" t="s">
        <v>26</v>
      </c>
      <c r="G18" s="19"/>
      <c r="H18" s="139">
        <v>0</v>
      </c>
      <c r="I18" s="139">
        <f ca="1">B18</f>
        <v>0</v>
      </c>
      <c r="J18" s="139">
        <f ca="1">I18-H18</f>
        <v>0</v>
      </c>
      <c r="K18" s="16"/>
    </row>
    <row r="19" spans="1:11" ht="15.6" thickBot="1">
      <c r="A19" s="8" t="s">
        <v>20</v>
      </c>
      <c r="B19" s="3">
        <f ca="1">SUM(E9:E13)/5</f>
        <v>0</v>
      </c>
      <c r="C19" s="20" t="s">
        <v>27</v>
      </c>
      <c r="G19" s="19"/>
      <c r="H19" s="139">
        <v>0</v>
      </c>
      <c r="I19" s="139">
        <f ca="1">B19</f>
        <v>0</v>
      </c>
      <c r="J19" s="139">
        <f ca="1">I19-H19</f>
        <v>0</v>
      </c>
      <c r="K19" s="16"/>
    </row>
    <row r="20" spans="1:11">
      <c r="H20" s="17"/>
      <c r="I20" s="17"/>
      <c r="J20" s="17"/>
    </row>
  </sheetData>
  <mergeCells count="3">
    <mergeCell ref="A3:J3"/>
    <mergeCell ref="F5:F15"/>
    <mergeCell ref="A1:J1"/>
  </mergeCells>
  <conditionalFormatting sqref="E5:E16">
    <cfRule type="dataBar" priority="38">
      <dataBar>
        <cfvo type="num" val="0"/>
        <cfvo type="num" val="1"/>
        <color theme="4" tint="-0.249977111117893"/>
      </dataBar>
    </cfRule>
  </conditionalFormatting>
  <conditionalFormatting sqref="B18">
    <cfRule type="dataBar" priority="9">
      <dataBar>
        <cfvo type="num" val="0"/>
        <cfvo type="num" val="1"/>
        <color theme="4" tint="-0.249977111117893"/>
      </dataBar>
    </cfRule>
  </conditionalFormatting>
  <conditionalFormatting sqref="B19">
    <cfRule type="dataBar" priority="8">
      <dataBar>
        <cfvo type="num" val="0"/>
        <cfvo type="num" val="1"/>
        <color theme="4" tint="-0.249977111117893"/>
      </dataBar>
    </cfRule>
  </conditionalFormatting>
  <hyperlinks>
    <hyperlink ref="A9" location="ПТ.КЦ!A1" display="ПТ.КЦ"/>
    <hyperlink ref="A10" location="'ПТ.УСО.1(1)'!A1" display="ПТ.УСО.1(1)"/>
    <hyperlink ref="A13" location="'ПТ.УСО.2(2)'!A1" display="ПТ.УСО.2(2)"/>
    <hyperlink ref="A5" location="МНС.КЦ!A1" display="МНС.КЦ"/>
    <hyperlink ref="A8" location="'МНС.УСО.1(3)'!A1" display="МНС.УСО.1(3)"/>
    <hyperlink ref="A14" location="СЕРВЕРНЫЙ!A1" display="СЕРВЕРНЫЙ"/>
    <hyperlink ref="A7" location="'МНС.УСО.1(2)'!A1" display="МНС.УСО.1(2)"/>
    <hyperlink ref="A6" location="'МНС.УСО.1(1)'!A1" display="МНС.УСО.1(1)"/>
    <hyperlink ref="A12" location="'ПТ.УСО.2(1)'!A1" display="ПТ.УСО.2(1)"/>
    <hyperlink ref="A11" location="'ПТ.УСО.1(2)'!A1" display="ПТ.УСО.1(2)"/>
  </hyperlinks>
  <pageMargins left="0.31496062992125984" right="0.31496062992125984" top="0.74803149606299213" bottom="0.74803149606299213" header="0.31496062992125984" footer="0.31496062992125984"/>
  <pageSetup paperSize="9" scale="76" orientation="landscape" horizontalDpi="300" r:id="rId1"/>
  <rowBreaks count="1" manualBreakCount="1">
    <brk id="16" max="16383" man="1"/>
  </rowBreaks>
  <colBreaks count="1" manualBreakCount="1">
    <brk id="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7"/>
  <sheetViews>
    <sheetView topLeftCell="A107" workbookViewId="0">
      <selection activeCell="E67" sqref="E67"/>
    </sheetView>
  </sheetViews>
  <sheetFormatPr defaultColWidth="9.109375" defaultRowHeight="14.4"/>
  <cols>
    <col min="1" max="1" width="5.33203125" style="80" bestFit="1" customWidth="1"/>
    <col min="2" max="2" width="11.6640625" style="80" bestFit="1" customWidth="1"/>
    <col min="3" max="3" width="9.5546875" style="80" bestFit="1" customWidth="1"/>
    <col min="4" max="4" width="10.88671875" style="80" bestFit="1" customWidth="1"/>
    <col min="5" max="5" width="116" style="80" bestFit="1" customWidth="1"/>
    <col min="6" max="7" width="11" style="83" bestFit="1" customWidth="1"/>
    <col min="8" max="8" width="7.109375" style="83" bestFit="1" customWidth="1"/>
    <col min="9" max="9" width="10" style="83" bestFit="1" customWidth="1"/>
    <col min="10" max="10" width="12.5546875" style="83" bestFit="1" customWidth="1"/>
    <col min="11" max="11" width="10" style="83" bestFit="1" customWidth="1"/>
    <col min="12" max="12" width="7.109375" style="83" bestFit="1" customWidth="1"/>
    <col min="13" max="13" width="11.5546875" style="83" bestFit="1" customWidth="1"/>
    <col min="14" max="14" width="4" style="83" bestFit="1" customWidth="1"/>
    <col min="15" max="15" width="29.6640625" style="83" customWidth="1"/>
    <col min="16" max="16384" width="9.109375" style="83"/>
  </cols>
  <sheetData>
    <row r="1" spans="1:18" ht="43.8" thickBot="1">
      <c r="A1" s="125" t="s">
        <v>7</v>
      </c>
      <c r="B1" s="126"/>
      <c r="C1" s="126"/>
      <c r="D1" s="126"/>
      <c r="E1" s="127"/>
      <c r="F1" s="34" t="s">
        <v>10</v>
      </c>
      <c r="G1" s="34" t="s">
        <v>11</v>
      </c>
      <c r="H1" s="33" t="s">
        <v>3</v>
      </c>
      <c r="I1" s="128" t="s">
        <v>12</v>
      </c>
      <c r="J1" s="117" t="s">
        <v>13</v>
      </c>
      <c r="K1" s="34" t="s">
        <v>14</v>
      </c>
      <c r="L1" s="2">
        <f>SUM(I5:$I$994) / N1</f>
        <v>0</v>
      </c>
      <c r="M1" s="34" t="s">
        <v>15</v>
      </c>
      <c r="N1" s="23">
        <f>COUNTA(E$5:E881)</f>
        <v>123</v>
      </c>
    </row>
    <row r="2" spans="1:18" ht="15" thickBot="1">
      <c r="A2" s="125" t="s">
        <v>8</v>
      </c>
      <c r="B2" s="126"/>
      <c r="C2" s="126"/>
      <c r="D2" s="126"/>
      <c r="E2" s="127"/>
      <c r="F2" s="1">
        <f>COUNTIF(F5:$F$994,"да")</f>
        <v>0</v>
      </c>
      <c r="G2" s="1">
        <f>COUNTIF(G5:$G$994,"да")</f>
        <v>0</v>
      </c>
      <c r="H2" s="1">
        <f>COUNTIF(H5:$H$994,"да")</f>
        <v>0</v>
      </c>
      <c r="I2" s="129"/>
      <c r="J2" s="131"/>
      <c r="K2" s="133" t="str">
        <f>HYPERLINK("[Готовность Самара 2.xlsx]'Готовность'!A1", "Готовность")</f>
        <v>Готовность</v>
      </c>
      <c r="L2" s="134"/>
      <c r="M2" s="134"/>
      <c r="N2" s="135"/>
    </row>
    <row r="3" spans="1:18" ht="15" thickBot="1">
      <c r="A3" s="125" t="s">
        <v>9</v>
      </c>
      <c r="B3" s="126"/>
      <c r="C3" s="126"/>
      <c r="D3" s="126"/>
      <c r="E3" s="127"/>
      <c r="F3" s="9">
        <f>F2/$N$1</f>
        <v>0</v>
      </c>
      <c r="G3" s="9">
        <f>G2/$N$1</f>
        <v>0</v>
      </c>
      <c r="H3" s="9">
        <f>H2/$N$1</f>
        <v>0</v>
      </c>
      <c r="I3" s="130"/>
      <c r="J3" s="132"/>
      <c r="K3" s="136"/>
      <c r="L3" s="137"/>
      <c r="M3" s="137"/>
      <c r="N3" s="138"/>
    </row>
    <row r="4" spans="1:18">
      <c r="A4" s="104">
        <v>0</v>
      </c>
      <c r="B4" s="74" t="s">
        <v>169</v>
      </c>
      <c r="C4" s="74" t="s">
        <v>170</v>
      </c>
      <c r="D4" s="74" t="s">
        <v>171</v>
      </c>
      <c r="E4" s="75"/>
      <c r="F4" s="27"/>
      <c r="G4" s="27"/>
      <c r="H4" s="27"/>
      <c r="I4" s="26"/>
      <c r="J4" s="28"/>
      <c r="K4" s="22"/>
      <c r="L4" s="22"/>
      <c r="M4" s="22"/>
      <c r="N4" s="22"/>
    </row>
    <row r="5" spans="1:18" s="16" customFormat="1">
      <c r="A5" s="98">
        <f ca="1">IF(INDIRECT(ADDRESS(ROW(),COLUMN()+4)) = "","",INDIRECT(ADDRESS(ROW()-1,COLUMN()))+1)</f>
        <v>1</v>
      </c>
      <c r="B5" s="98" t="s">
        <v>341</v>
      </c>
      <c r="C5" s="98" t="s">
        <v>81</v>
      </c>
      <c r="D5" s="98" t="s">
        <v>127</v>
      </c>
      <c r="E5" s="98" t="s">
        <v>889</v>
      </c>
      <c r="F5" s="76" t="s">
        <v>64</v>
      </c>
      <c r="G5" s="76" t="s">
        <v>64</v>
      </c>
      <c r="H5" s="76" t="s">
        <v>64</v>
      </c>
      <c r="I5" s="29">
        <f>(IF(F5="да",1,0)+IF(G5="да",1,0)+IF(H5="да",1,0))/3</f>
        <v>0</v>
      </c>
      <c r="J5" s="30" t="s">
        <v>16</v>
      </c>
      <c r="K5" s="31"/>
      <c r="L5" s="31"/>
      <c r="M5" s="31"/>
      <c r="N5" s="31"/>
    </row>
    <row r="6" spans="1:18">
      <c r="A6" s="98">
        <f ca="1">IF(INDIRECT(ADDRESS(ROW(),COLUMN()+4)) = "","",INDIRECT(ADDRESS(ROW()-1,COLUMN()))+1)</f>
        <v>2</v>
      </c>
      <c r="B6" s="98" t="s">
        <v>332</v>
      </c>
      <c r="C6" s="98" t="s">
        <v>81</v>
      </c>
      <c r="D6" s="98" t="s">
        <v>125</v>
      </c>
      <c r="E6" s="98" t="s">
        <v>890</v>
      </c>
      <c r="F6" s="76" t="s">
        <v>64</v>
      </c>
      <c r="G6" s="76" t="s">
        <v>64</v>
      </c>
      <c r="H6" s="76" t="s">
        <v>64</v>
      </c>
      <c r="I6" s="106">
        <f>(IF(F6="да",1,0)+IF(G6="да",1,0)+IF(H6="да",1,0))/3</f>
        <v>0</v>
      </c>
      <c r="J6" s="107" t="s">
        <v>16</v>
      </c>
    </row>
    <row r="7" spans="1:18">
      <c r="A7" s="98">
        <f ca="1">IF(INDIRECT(ADDRESS(ROW(),COLUMN()+4)) = "","",INDIRECT(ADDRESS(ROW()-1,COLUMN()))+1)</f>
        <v>3</v>
      </c>
      <c r="B7" s="98" t="s">
        <v>333</v>
      </c>
      <c r="C7" s="98" t="s">
        <v>81</v>
      </c>
      <c r="D7" s="98" t="s">
        <v>126</v>
      </c>
      <c r="E7" s="98" t="s">
        <v>891</v>
      </c>
      <c r="F7" s="76" t="s">
        <v>64</v>
      </c>
      <c r="G7" s="76" t="s">
        <v>64</v>
      </c>
      <c r="H7" s="76" t="s">
        <v>64</v>
      </c>
      <c r="I7" s="108">
        <f>(IF(F7="да",1,0)+IF(G7="да",1,0)+IF(H7="да",1,0))/3</f>
        <v>0</v>
      </c>
      <c r="J7" s="78" t="s">
        <v>16</v>
      </c>
    </row>
    <row r="8" spans="1:18">
      <c r="A8" s="98">
        <f t="shared" ref="A8:A71" ca="1" si="0">IF(INDIRECT(ADDRESS(ROW(),COLUMN()+4)) = "","",INDIRECT(ADDRESS(ROW()-1,COLUMN()))+1)</f>
        <v>4</v>
      </c>
      <c r="B8" s="98" t="s">
        <v>795</v>
      </c>
      <c r="C8" s="98" t="s">
        <v>81</v>
      </c>
      <c r="D8" s="98" t="s">
        <v>124</v>
      </c>
      <c r="E8" s="98" t="s">
        <v>892</v>
      </c>
      <c r="F8" s="76" t="s">
        <v>64</v>
      </c>
      <c r="G8" s="76" t="s">
        <v>64</v>
      </c>
      <c r="H8" s="76" t="s">
        <v>64</v>
      </c>
      <c r="I8" s="108">
        <f>(IF(F8="да",1,0)+IF(G8="да",1,0)+IF(H8="да",1,0))/3</f>
        <v>0</v>
      </c>
      <c r="J8" s="78" t="s">
        <v>16</v>
      </c>
    </row>
    <row r="9" spans="1:18">
      <c r="A9" s="98">
        <f t="shared" ca="1" si="0"/>
        <v>5</v>
      </c>
      <c r="B9" s="98" t="s">
        <v>330</v>
      </c>
      <c r="C9" s="98" t="s">
        <v>81</v>
      </c>
      <c r="D9" s="98" t="s">
        <v>123</v>
      </c>
      <c r="E9" s="98" t="s">
        <v>893</v>
      </c>
      <c r="F9" s="76" t="s">
        <v>64</v>
      </c>
      <c r="G9" s="76" t="s">
        <v>64</v>
      </c>
      <c r="H9" s="76" t="s">
        <v>64</v>
      </c>
      <c r="I9" s="108">
        <f t="shared" ref="I9:I72" si="1">(IF(F9="да",1,0)+IF(G9="да",1,0)+IF(H9="да",1,0))/3</f>
        <v>0</v>
      </c>
      <c r="J9" s="78"/>
      <c r="M9" s="24"/>
      <c r="N9" s="24"/>
      <c r="O9" s="24"/>
      <c r="P9" s="24"/>
      <c r="Q9" s="24"/>
      <c r="R9" s="24"/>
    </row>
    <row r="10" spans="1:18">
      <c r="A10" s="98">
        <f t="shared" ca="1" si="0"/>
        <v>6</v>
      </c>
      <c r="B10" s="98" t="s">
        <v>796</v>
      </c>
      <c r="C10" s="98" t="s">
        <v>81</v>
      </c>
      <c r="D10" s="98" t="s">
        <v>129</v>
      </c>
      <c r="E10" s="98" t="s">
        <v>894</v>
      </c>
      <c r="F10" s="76" t="s">
        <v>64</v>
      </c>
      <c r="G10" s="76" t="s">
        <v>64</v>
      </c>
      <c r="H10" s="76" t="s">
        <v>64</v>
      </c>
      <c r="I10" s="108">
        <f t="shared" si="1"/>
        <v>0</v>
      </c>
      <c r="J10" s="78"/>
      <c r="M10" s="24"/>
      <c r="N10" s="24"/>
      <c r="O10" s="24"/>
      <c r="P10" s="24"/>
      <c r="Q10" s="24"/>
      <c r="R10" s="24"/>
    </row>
    <row r="11" spans="1:18">
      <c r="A11" s="98">
        <f t="shared" ca="1" si="0"/>
        <v>7</v>
      </c>
      <c r="B11" s="98" t="s">
        <v>797</v>
      </c>
      <c r="C11" s="98" t="s">
        <v>81</v>
      </c>
      <c r="D11" s="98" t="s">
        <v>130</v>
      </c>
      <c r="E11" s="98" t="s">
        <v>895</v>
      </c>
      <c r="F11" s="76" t="s">
        <v>64</v>
      </c>
      <c r="G11" s="76" t="s">
        <v>64</v>
      </c>
      <c r="H11" s="76" t="s">
        <v>64</v>
      </c>
      <c r="I11" s="108">
        <f t="shared" si="1"/>
        <v>0</v>
      </c>
      <c r="J11" s="78"/>
      <c r="M11" s="24"/>
      <c r="N11" s="24"/>
      <c r="O11" s="24"/>
      <c r="P11" s="24"/>
      <c r="Q11" s="24"/>
      <c r="R11" s="24"/>
    </row>
    <row r="12" spans="1:18">
      <c r="A12" s="98">
        <f t="shared" ca="1" si="0"/>
        <v>8</v>
      </c>
      <c r="B12" s="98" t="s">
        <v>337</v>
      </c>
      <c r="C12" s="98" t="s">
        <v>83</v>
      </c>
      <c r="D12" s="98" t="s">
        <v>127</v>
      </c>
      <c r="E12" s="98" t="s">
        <v>896</v>
      </c>
      <c r="F12" s="76" t="s">
        <v>64</v>
      </c>
      <c r="G12" s="76" t="s">
        <v>64</v>
      </c>
      <c r="H12" s="76" t="s">
        <v>64</v>
      </c>
      <c r="I12" s="108">
        <f t="shared" si="1"/>
        <v>0</v>
      </c>
      <c r="J12" s="78"/>
      <c r="M12" s="24"/>
      <c r="N12" s="24"/>
      <c r="O12" s="24"/>
      <c r="P12" s="24"/>
      <c r="Q12" s="24"/>
      <c r="R12" s="24"/>
    </row>
    <row r="13" spans="1:18">
      <c r="A13" s="98">
        <f t="shared" ca="1" si="0"/>
        <v>9</v>
      </c>
      <c r="B13" s="98" t="s">
        <v>798</v>
      </c>
      <c r="C13" s="98" t="s">
        <v>83</v>
      </c>
      <c r="D13" s="98" t="s">
        <v>125</v>
      </c>
      <c r="E13" s="98" t="s">
        <v>897</v>
      </c>
      <c r="F13" s="76" t="s">
        <v>64</v>
      </c>
      <c r="G13" s="76" t="s">
        <v>64</v>
      </c>
      <c r="H13" s="76" t="s">
        <v>64</v>
      </c>
      <c r="I13" s="108">
        <f t="shared" si="1"/>
        <v>0</v>
      </c>
      <c r="J13" s="78"/>
      <c r="M13" s="24"/>
      <c r="N13" s="24"/>
      <c r="O13" s="24"/>
      <c r="P13" s="24"/>
      <c r="Q13" s="24"/>
      <c r="R13" s="24"/>
    </row>
    <row r="14" spans="1:18">
      <c r="A14" s="98">
        <f t="shared" ca="1" si="0"/>
        <v>10</v>
      </c>
      <c r="B14" s="98" t="s">
        <v>336</v>
      </c>
      <c r="C14" s="98" t="s">
        <v>83</v>
      </c>
      <c r="D14" s="98" t="s">
        <v>126</v>
      </c>
      <c r="E14" s="98" t="s">
        <v>898</v>
      </c>
      <c r="F14" s="76" t="s">
        <v>64</v>
      </c>
      <c r="G14" s="76" t="s">
        <v>64</v>
      </c>
      <c r="H14" s="76" t="s">
        <v>64</v>
      </c>
      <c r="I14" s="108">
        <f t="shared" si="1"/>
        <v>0</v>
      </c>
      <c r="J14" s="78"/>
      <c r="M14" s="24"/>
      <c r="N14" s="24"/>
      <c r="O14" s="24"/>
      <c r="P14" s="24"/>
      <c r="Q14" s="24"/>
      <c r="R14" s="24"/>
    </row>
    <row r="15" spans="1:18">
      <c r="A15" s="98">
        <f t="shared" ca="1" si="0"/>
        <v>11</v>
      </c>
      <c r="B15" s="98" t="s">
        <v>331</v>
      </c>
      <c r="C15" s="98" t="s">
        <v>83</v>
      </c>
      <c r="D15" s="98" t="s">
        <v>124</v>
      </c>
      <c r="E15" s="98" t="s">
        <v>899</v>
      </c>
      <c r="F15" s="76" t="s">
        <v>64</v>
      </c>
      <c r="G15" s="76" t="s">
        <v>64</v>
      </c>
      <c r="H15" s="76" t="s">
        <v>64</v>
      </c>
      <c r="I15" s="108">
        <f t="shared" si="1"/>
        <v>0</v>
      </c>
      <c r="J15" s="78"/>
      <c r="M15" s="24"/>
      <c r="N15" s="24"/>
      <c r="O15" s="24"/>
      <c r="P15" s="24"/>
      <c r="Q15" s="24"/>
      <c r="R15" s="24"/>
    </row>
    <row r="16" spans="1:18">
      <c r="A16" s="98">
        <f t="shared" ca="1" si="0"/>
        <v>12</v>
      </c>
      <c r="B16" s="98" t="s">
        <v>799</v>
      </c>
      <c r="C16" s="98" t="s">
        <v>83</v>
      </c>
      <c r="D16" s="98" t="s">
        <v>123</v>
      </c>
      <c r="E16" s="98" t="s">
        <v>900</v>
      </c>
      <c r="F16" s="76" t="s">
        <v>64</v>
      </c>
      <c r="G16" s="76" t="s">
        <v>64</v>
      </c>
      <c r="H16" s="76" t="s">
        <v>64</v>
      </c>
      <c r="I16" s="108">
        <f t="shared" si="1"/>
        <v>0</v>
      </c>
      <c r="J16" s="78"/>
      <c r="M16" s="24"/>
      <c r="N16" s="24"/>
      <c r="O16" s="24"/>
      <c r="P16" s="24"/>
      <c r="Q16" s="24"/>
      <c r="R16" s="24"/>
    </row>
    <row r="17" spans="1:18">
      <c r="A17" s="98">
        <f t="shared" ca="1" si="0"/>
        <v>13</v>
      </c>
      <c r="B17" s="98" t="s">
        <v>800</v>
      </c>
      <c r="C17" s="98" t="s">
        <v>83</v>
      </c>
      <c r="D17" s="98" t="s">
        <v>129</v>
      </c>
      <c r="E17" s="98" t="s">
        <v>901</v>
      </c>
      <c r="F17" s="76" t="s">
        <v>64</v>
      </c>
      <c r="G17" s="76" t="s">
        <v>64</v>
      </c>
      <c r="H17" s="76" t="s">
        <v>64</v>
      </c>
      <c r="I17" s="108">
        <f t="shared" si="1"/>
        <v>0</v>
      </c>
      <c r="J17" s="78"/>
      <c r="M17" s="24"/>
      <c r="N17" s="24"/>
      <c r="O17" s="24"/>
      <c r="P17" s="24"/>
      <c r="Q17" s="24"/>
      <c r="R17" s="24"/>
    </row>
    <row r="18" spans="1:18" ht="28.8">
      <c r="A18" s="98">
        <f t="shared" ca="1" si="0"/>
        <v>14</v>
      </c>
      <c r="B18" s="98" t="s">
        <v>801</v>
      </c>
      <c r="C18" s="98" t="s">
        <v>84</v>
      </c>
      <c r="D18" s="98" t="s">
        <v>127</v>
      </c>
      <c r="E18" s="140" t="s">
        <v>1311</v>
      </c>
      <c r="F18" s="76" t="s">
        <v>64</v>
      </c>
      <c r="G18" s="76" t="s">
        <v>64</v>
      </c>
      <c r="H18" s="76" t="s">
        <v>64</v>
      </c>
      <c r="I18" s="108">
        <f t="shared" si="1"/>
        <v>0</v>
      </c>
      <c r="J18" s="78"/>
      <c r="M18" s="24"/>
      <c r="N18" s="24"/>
      <c r="O18" s="24"/>
      <c r="P18" s="24"/>
      <c r="Q18" s="24"/>
      <c r="R18" s="24"/>
    </row>
    <row r="19" spans="1:18" ht="28.8">
      <c r="A19" s="98">
        <f t="shared" ca="1" si="0"/>
        <v>15</v>
      </c>
      <c r="B19" s="98" t="s">
        <v>334</v>
      </c>
      <c r="C19" s="98" t="s">
        <v>84</v>
      </c>
      <c r="D19" s="98" t="s">
        <v>125</v>
      </c>
      <c r="E19" s="140" t="s">
        <v>1312</v>
      </c>
      <c r="F19" s="76" t="s">
        <v>64</v>
      </c>
      <c r="G19" s="76" t="s">
        <v>64</v>
      </c>
      <c r="H19" s="76" t="s">
        <v>64</v>
      </c>
      <c r="I19" s="108">
        <f t="shared" si="1"/>
        <v>0</v>
      </c>
      <c r="J19" s="78"/>
      <c r="M19" s="24"/>
      <c r="N19" s="24"/>
      <c r="O19" s="24"/>
      <c r="P19" s="24"/>
      <c r="Q19" s="24"/>
      <c r="R19" s="24"/>
    </row>
    <row r="20" spans="1:18">
      <c r="A20" s="98">
        <f t="shared" ca="1" si="0"/>
        <v>16</v>
      </c>
      <c r="B20" s="98" t="s">
        <v>335</v>
      </c>
      <c r="C20" s="98" t="s">
        <v>84</v>
      </c>
      <c r="D20" s="98" t="s">
        <v>126</v>
      </c>
      <c r="E20" s="98" t="s">
        <v>1313</v>
      </c>
      <c r="F20" s="76" t="s">
        <v>64</v>
      </c>
      <c r="G20" s="76" t="s">
        <v>64</v>
      </c>
      <c r="H20" s="76" t="s">
        <v>64</v>
      </c>
      <c r="I20" s="108">
        <f t="shared" si="1"/>
        <v>0</v>
      </c>
      <c r="J20" s="78"/>
      <c r="M20" s="24"/>
      <c r="N20" s="24"/>
      <c r="O20" s="24"/>
      <c r="P20" s="24"/>
      <c r="Q20" s="24"/>
      <c r="R20" s="24"/>
    </row>
    <row r="21" spans="1:18" ht="28.8">
      <c r="A21" s="98">
        <f t="shared" ca="1" si="0"/>
        <v>17</v>
      </c>
      <c r="B21" s="98" t="s">
        <v>802</v>
      </c>
      <c r="C21" s="98" t="s">
        <v>85</v>
      </c>
      <c r="D21" s="98" t="s">
        <v>127</v>
      </c>
      <c r="E21" s="140" t="s">
        <v>1311</v>
      </c>
      <c r="F21" s="76" t="s">
        <v>64</v>
      </c>
      <c r="G21" s="76" t="s">
        <v>64</v>
      </c>
      <c r="H21" s="76" t="s">
        <v>64</v>
      </c>
      <c r="I21" s="108">
        <f t="shared" si="1"/>
        <v>0</v>
      </c>
      <c r="J21" s="78"/>
      <c r="M21" s="24"/>
      <c r="N21" s="24"/>
      <c r="O21" s="24"/>
      <c r="P21" s="24"/>
      <c r="Q21" s="24"/>
      <c r="R21" s="24"/>
    </row>
    <row r="22" spans="1:18">
      <c r="A22" s="98">
        <f t="shared" ca="1" si="0"/>
        <v>18</v>
      </c>
      <c r="B22" s="98" t="s">
        <v>338</v>
      </c>
      <c r="C22" s="98" t="s">
        <v>85</v>
      </c>
      <c r="D22" s="98" t="s">
        <v>125</v>
      </c>
      <c r="E22" s="140" t="s">
        <v>1312</v>
      </c>
      <c r="F22" s="76" t="s">
        <v>64</v>
      </c>
      <c r="G22" s="76" t="s">
        <v>64</v>
      </c>
      <c r="H22" s="76" t="s">
        <v>64</v>
      </c>
      <c r="I22" s="108">
        <f t="shared" si="1"/>
        <v>0</v>
      </c>
      <c r="J22" s="78"/>
      <c r="M22" s="24"/>
      <c r="N22" s="24"/>
      <c r="O22" s="24"/>
      <c r="P22" s="24"/>
      <c r="Q22" s="24"/>
      <c r="R22" s="24"/>
    </row>
    <row r="23" spans="1:18">
      <c r="A23" s="98">
        <f t="shared" ca="1" si="0"/>
        <v>19</v>
      </c>
      <c r="B23" s="98" t="s">
        <v>339</v>
      </c>
      <c r="C23" s="98" t="s">
        <v>85</v>
      </c>
      <c r="D23" s="98" t="s">
        <v>126</v>
      </c>
      <c r="E23" s="98" t="s">
        <v>1313</v>
      </c>
      <c r="F23" s="76" t="s">
        <v>64</v>
      </c>
      <c r="G23" s="76" t="s">
        <v>64</v>
      </c>
      <c r="H23" s="76" t="s">
        <v>64</v>
      </c>
      <c r="I23" s="108">
        <f t="shared" si="1"/>
        <v>0</v>
      </c>
      <c r="J23" s="78"/>
      <c r="M23" s="24"/>
      <c r="N23" s="24"/>
      <c r="O23" s="24"/>
      <c r="P23" s="24"/>
      <c r="Q23" s="24"/>
      <c r="R23" s="24"/>
    </row>
    <row r="24" spans="1:18">
      <c r="A24" s="98">
        <f t="shared" ca="1" si="0"/>
        <v>20</v>
      </c>
      <c r="B24" s="98" t="s">
        <v>351</v>
      </c>
      <c r="C24" s="98" t="s">
        <v>91</v>
      </c>
      <c r="D24" s="98" t="s">
        <v>127</v>
      </c>
      <c r="E24" s="98" t="s">
        <v>902</v>
      </c>
      <c r="F24" s="76" t="s">
        <v>64</v>
      </c>
      <c r="G24" s="76" t="s">
        <v>64</v>
      </c>
      <c r="H24" s="76" t="s">
        <v>64</v>
      </c>
      <c r="I24" s="108">
        <f t="shared" si="1"/>
        <v>0</v>
      </c>
      <c r="J24" s="78"/>
      <c r="M24" s="24"/>
      <c r="N24" s="24"/>
      <c r="O24" s="24"/>
      <c r="P24" s="24"/>
      <c r="Q24" s="24"/>
      <c r="R24" s="24"/>
    </row>
    <row r="25" spans="1:18">
      <c r="A25" s="98">
        <f t="shared" ca="1" si="0"/>
        <v>21</v>
      </c>
      <c r="B25" s="98" t="s">
        <v>803</v>
      </c>
      <c r="C25" s="98" t="s">
        <v>92</v>
      </c>
      <c r="D25" s="98" t="s">
        <v>127</v>
      </c>
      <c r="E25" s="98" t="s">
        <v>1322</v>
      </c>
      <c r="F25" s="76" t="s">
        <v>64</v>
      </c>
      <c r="G25" s="76" t="s">
        <v>64</v>
      </c>
      <c r="H25" s="76" t="s">
        <v>64</v>
      </c>
      <c r="I25" s="108">
        <f t="shared" si="1"/>
        <v>0</v>
      </c>
      <c r="J25" s="78"/>
      <c r="M25" s="24"/>
      <c r="N25" s="24"/>
      <c r="O25" s="24"/>
      <c r="P25" s="24"/>
      <c r="Q25" s="24"/>
      <c r="R25" s="24"/>
    </row>
    <row r="26" spans="1:18">
      <c r="A26" s="98">
        <f t="shared" ca="1" si="0"/>
        <v>22</v>
      </c>
      <c r="B26" s="98" t="s">
        <v>804</v>
      </c>
      <c r="C26" s="98" t="s">
        <v>93</v>
      </c>
      <c r="D26" s="98" t="s">
        <v>127</v>
      </c>
      <c r="E26" s="98" t="s">
        <v>1322</v>
      </c>
      <c r="F26" s="76" t="s">
        <v>64</v>
      </c>
      <c r="G26" s="76" t="s">
        <v>64</v>
      </c>
      <c r="H26" s="76" t="s">
        <v>64</v>
      </c>
      <c r="I26" s="108">
        <f t="shared" si="1"/>
        <v>0</v>
      </c>
      <c r="J26" s="78"/>
      <c r="M26" s="24"/>
      <c r="N26" s="24"/>
      <c r="O26" s="24"/>
      <c r="P26" s="24"/>
      <c r="Q26" s="24"/>
      <c r="R26" s="24"/>
    </row>
    <row r="27" spans="1:18">
      <c r="A27" s="98">
        <f t="shared" ca="1" si="0"/>
        <v>23</v>
      </c>
      <c r="B27" s="98" t="s">
        <v>346</v>
      </c>
      <c r="C27" s="98" t="s">
        <v>94</v>
      </c>
      <c r="D27" s="98" t="s">
        <v>127</v>
      </c>
      <c r="E27" s="98" t="s">
        <v>166</v>
      </c>
      <c r="F27" s="76" t="s">
        <v>64</v>
      </c>
      <c r="G27" s="76" t="s">
        <v>64</v>
      </c>
      <c r="H27" s="76" t="s">
        <v>64</v>
      </c>
      <c r="I27" s="108">
        <f t="shared" si="1"/>
        <v>0</v>
      </c>
      <c r="J27" s="78"/>
      <c r="M27" s="24"/>
      <c r="N27" s="24"/>
      <c r="O27" s="24"/>
      <c r="P27" s="24"/>
      <c r="Q27" s="24"/>
      <c r="R27" s="24"/>
    </row>
    <row r="28" spans="1:18">
      <c r="A28" s="98">
        <f t="shared" ca="1" si="0"/>
        <v>24</v>
      </c>
      <c r="B28" s="98" t="s">
        <v>805</v>
      </c>
      <c r="C28" s="98" t="s">
        <v>111</v>
      </c>
      <c r="D28" s="98" t="s">
        <v>127</v>
      </c>
      <c r="E28" s="98" t="s">
        <v>1336</v>
      </c>
      <c r="F28" s="76" t="s">
        <v>64</v>
      </c>
      <c r="G28" s="76" t="s">
        <v>64</v>
      </c>
      <c r="H28" s="76" t="s">
        <v>64</v>
      </c>
      <c r="I28" s="108">
        <f t="shared" si="1"/>
        <v>0</v>
      </c>
      <c r="J28" s="78"/>
      <c r="M28" s="24"/>
      <c r="N28" s="24"/>
      <c r="O28" s="24"/>
      <c r="P28" s="24"/>
      <c r="Q28" s="24"/>
      <c r="R28" s="24"/>
    </row>
    <row r="29" spans="1:18">
      <c r="A29" s="98">
        <f t="shared" ca="1" si="0"/>
        <v>25</v>
      </c>
      <c r="B29" s="98" t="s">
        <v>806</v>
      </c>
      <c r="C29" s="98" t="s">
        <v>111</v>
      </c>
      <c r="D29" s="98" t="s">
        <v>125</v>
      </c>
      <c r="E29" s="98" t="s">
        <v>1323</v>
      </c>
      <c r="F29" s="76" t="s">
        <v>64</v>
      </c>
      <c r="G29" s="76" t="s">
        <v>64</v>
      </c>
      <c r="H29" s="76" t="s">
        <v>64</v>
      </c>
      <c r="I29" s="108">
        <f t="shared" si="1"/>
        <v>0</v>
      </c>
      <c r="J29" s="78"/>
      <c r="M29" s="24"/>
      <c r="N29" s="24"/>
      <c r="O29" s="24"/>
      <c r="P29" s="24"/>
      <c r="Q29" s="24"/>
      <c r="R29" s="24"/>
    </row>
    <row r="30" spans="1:18">
      <c r="A30" s="98">
        <f t="shared" ca="1" si="0"/>
        <v>26</v>
      </c>
      <c r="B30" s="98" t="s">
        <v>807</v>
      </c>
      <c r="C30" s="98" t="s">
        <v>111</v>
      </c>
      <c r="D30" s="98" t="s">
        <v>126</v>
      </c>
      <c r="E30" s="98" t="s">
        <v>903</v>
      </c>
      <c r="F30" s="76" t="s">
        <v>64</v>
      </c>
      <c r="G30" s="76" t="s">
        <v>64</v>
      </c>
      <c r="H30" s="76" t="s">
        <v>64</v>
      </c>
      <c r="I30" s="108">
        <f t="shared" si="1"/>
        <v>0</v>
      </c>
      <c r="J30" s="78"/>
    </row>
    <row r="31" spans="1:18">
      <c r="A31" s="98">
        <f t="shared" ca="1" si="0"/>
        <v>27</v>
      </c>
      <c r="B31" s="98" t="s">
        <v>808</v>
      </c>
      <c r="C31" s="98" t="s">
        <v>113</v>
      </c>
      <c r="D31" s="98" t="s">
        <v>127</v>
      </c>
      <c r="E31" s="98" t="s">
        <v>1337</v>
      </c>
      <c r="F31" s="76" t="s">
        <v>64</v>
      </c>
      <c r="G31" s="76" t="s">
        <v>64</v>
      </c>
      <c r="H31" s="76" t="s">
        <v>64</v>
      </c>
      <c r="I31" s="108">
        <f t="shared" si="1"/>
        <v>0</v>
      </c>
      <c r="J31" s="78"/>
    </row>
    <row r="32" spans="1:18">
      <c r="A32" s="98">
        <f t="shared" ca="1" si="0"/>
        <v>28</v>
      </c>
      <c r="B32" s="98" t="s">
        <v>809</v>
      </c>
      <c r="C32" s="98" t="s">
        <v>113</v>
      </c>
      <c r="D32" s="98" t="s">
        <v>125</v>
      </c>
      <c r="E32" s="98" t="s">
        <v>1323</v>
      </c>
      <c r="F32" s="76" t="s">
        <v>64</v>
      </c>
      <c r="G32" s="76" t="s">
        <v>64</v>
      </c>
      <c r="H32" s="76" t="s">
        <v>64</v>
      </c>
      <c r="I32" s="108">
        <f t="shared" si="1"/>
        <v>0</v>
      </c>
      <c r="J32" s="78"/>
    </row>
    <row r="33" spans="1:10">
      <c r="A33" s="98">
        <f t="shared" ca="1" si="0"/>
        <v>29</v>
      </c>
      <c r="B33" s="98" t="s">
        <v>810</v>
      </c>
      <c r="C33" s="98" t="s">
        <v>114</v>
      </c>
      <c r="D33" s="98" t="s">
        <v>127</v>
      </c>
      <c r="E33" s="98" t="s">
        <v>904</v>
      </c>
      <c r="F33" s="76" t="s">
        <v>64</v>
      </c>
      <c r="G33" s="76" t="s">
        <v>64</v>
      </c>
      <c r="H33" s="76" t="s">
        <v>64</v>
      </c>
      <c r="I33" s="108">
        <f t="shared" si="1"/>
        <v>0</v>
      </c>
      <c r="J33" s="78"/>
    </row>
    <row r="34" spans="1:10" s="84" customFormat="1">
      <c r="A34" s="98">
        <f t="shared" ca="1" si="0"/>
        <v>30</v>
      </c>
      <c r="B34" s="98" t="s">
        <v>811</v>
      </c>
      <c r="C34" s="98" t="s">
        <v>142</v>
      </c>
      <c r="D34" s="98">
        <v>1</v>
      </c>
      <c r="E34" s="98" t="s">
        <v>1324</v>
      </c>
      <c r="F34" s="76" t="s">
        <v>64</v>
      </c>
      <c r="G34" s="76" t="s">
        <v>64</v>
      </c>
      <c r="H34" s="76" t="s">
        <v>64</v>
      </c>
      <c r="I34" s="108">
        <f t="shared" si="1"/>
        <v>0</v>
      </c>
      <c r="J34" s="78"/>
    </row>
    <row r="35" spans="1:10" s="84" customFormat="1">
      <c r="A35" s="98">
        <f t="shared" ca="1" si="0"/>
        <v>31</v>
      </c>
      <c r="B35" s="98" t="s">
        <v>812</v>
      </c>
      <c r="C35" s="98" t="s">
        <v>142</v>
      </c>
      <c r="D35" s="98">
        <v>2</v>
      </c>
      <c r="E35" s="98" t="s">
        <v>1325</v>
      </c>
      <c r="F35" s="76" t="s">
        <v>64</v>
      </c>
      <c r="G35" s="76" t="s">
        <v>64</v>
      </c>
      <c r="H35" s="76" t="s">
        <v>64</v>
      </c>
      <c r="I35" s="108">
        <f t="shared" si="1"/>
        <v>0</v>
      </c>
      <c r="J35" s="78"/>
    </row>
    <row r="36" spans="1:10" s="84" customFormat="1">
      <c r="A36" s="98">
        <f t="shared" ca="1" si="0"/>
        <v>32</v>
      </c>
      <c r="B36" s="98" t="s">
        <v>813</v>
      </c>
      <c r="C36" s="98" t="s">
        <v>142</v>
      </c>
      <c r="D36" s="98">
        <v>3</v>
      </c>
      <c r="E36" s="98" t="s">
        <v>1326</v>
      </c>
      <c r="F36" s="76" t="s">
        <v>64</v>
      </c>
      <c r="G36" s="76" t="s">
        <v>64</v>
      </c>
      <c r="H36" s="76" t="s">
        <v>64</v>
      </c>
      <c r="I36" s="108">
        <f t="shared" si="1"/>
        <v>0</v>
      </c>
      <c r="J36" s="78"/>
    </row>
    <row r="37" spans="1:10" s="84" customFormat="1">
      <c r="A37" s="98">
        <f t="shared" ca="1" si="0"/>
        <v>33</v>
      </c>
      <c r="B37" s="98" t="s">
        <v>814</v>
      </c>
      <c r="C37" s="98" t="s">
        <v>142</v>
      </c>
      <c r="D37" s="98">
        <v>4</v>
      </c>
      <c r="E37" s="98" t="s">
        <v>1327</v>
      </c>
      <c r="F37" s="76" t="s">
        <v>64</v>
      </c>
      <c r="G37" s="76" t="s">
        <v>64</v>
      </c>
      <c r="H37" s="76" t="s">
        <v>64</v>
      </c>
      <c r="I37" s="108">
        <f t="shared" si="1"/>
        <v>0</v>
      </c>
      <c r="J37" s="78"/>
    </row>
    <row r="38" spans="1:10" s="84" customFormat="1">
      <c r="A38" s="98">
        <f t="shared" ca="1" si="0"/>
        <v>34</v>
      </c>
      <c r="B38" s="98" t="s">
        <v>815</v>
      </c>
      <c r="C38" s="98" t="s">
        <v>142</v>
      </c>
      <c r="D38" s="98">
        <v>5</v>
      </c>
      <c r="E38" s="98" t="s">
        <v>1328</v>
      </c>
      <c r="F38" s="76" t="s">
        <v>64</v>
      </c>
      <c r="G38" s="76" t="s">
        <v>64</v>
      </c>
      <c r="H38" s="76" t="s">
        <v>64</v>
      </c>
      <c r="I38" s="108">
        <f t="shared" si="1"/>
        <v>0</v>
      </c>
      <c r="J38" s="78"/>
    </row>
    <row r="39" spans="1:10" s="84" customFormat="1">
      <c r="A39" s="98">
        <f t="shared" ca="1" si="0"/>
        <v>35</v>
      </c>
      <c r="B39" s="98" t="s">
        <v>816</v>
      </c>
      <c r="C39" s="98" t="s">
        <v>142</v>
      </c>
      <c r="D39" s="98">
        <v>6</v>
      </c>
      <c r="E39" s="98" t="s">
        <v>1329</v>
      </c>
      <c r="F39" s="76" t="s">
        <v>64</v>
      </c>
      <c r="G39" s="76" t="s">
        <v>64</v>
      </c>
      <c r="H39" s="76" t="s">
        <v>64</v>
      </c>
      <c r="I39" s="108">
        <f t="shared" si="1"/>
        <v>0</v>
      </c>
      <c r="J39" s="78"/>
    </row>
    <row r="40" spans="1:10" s="84" customFormat="1">
      <c r="A40" s="98">
        <f t="shared" ca="1" si="0"/>
        <v>36</v>
      </c>
      <c r="B40" s="98" t="s">
        <v>817</v>
      </c>
      <c r="C40" s="98" t="s">
        <v>142</v>
      </c>
      <c r="D40" s="98">
        <v>9</v>
      </c>
      <c r="E40" s="98" t="s">
        <v>1330</v>
      </c>
      <c r="F40" s="76" t="s">
        <v>64</v>
      </c>
      <c r="G40" s="76" t="s">
        <v>64</v>
      </c>
      <c r="H40" s="76" t="s">
        <v>64</v>
      </c>
      <c r="I40" s="108">
        <f t="shared" si="1"/>
        <v>0</v>
      </c>
      <c r="J40" s="78"/>
    </row>
    <row r="41" spans="1:10" s="84" customFormat="1">
      <c r="A41" s="98">
        <f t="shared" ca="1" si="0"/>
        <v>37</v>
      </c>
      <c r="B41" s="98" t="s">
        <v>818</v>
      </c>
      <c r="C41" s="98" t="s">
        <v>142</v>
      </c>
      <c r="D41" s="98" t="s">
        <v>571</v>
      </c>
      <c r="E41" s="98" t="s">
        <v>1331</v>
      </c>
      <c r="F41" s="76" t="s">
        <v>64</v>
      </c>
      <c r="G41" s="76" t="s">
        <v>64</v>
      </c>
      <c r="H41" s="76" t="s">
        <v>64</v>
      </c>
      <c r="I41" s="108">
        <f t="shared" si="1"/>
        <v>0</v>
      </c>
      <c r="J41" s="78"/>
    </row>
    <row r="42" spans="1:10" s="84" customFormat="1">
      <c r="A42" s="98">
        <f t="shared" ca="1" si="0"/>
        <v>38</v>
      </c>
      <c r="B42" s="98" t="s">
        <v>819</v>
      </c>
      <c r="C42" s="98" t="s">
        <v>142</v>
      </c>
      <c r="D42" s="98" t="s">
        <v>571</v>
      </c>
      <c r="E42" s="98" t="s">
        <v>1332</v>
      </c>
      <c r="F42" s="76" t="s">
        <v>64</v>
      </c>
      <c r="G42" s="76" t="s">
        <v>64</v>
      </c>
      <c r="H42" s="76" t="s">
        <v>64</v>
      </c>
      <c r="I42" s="108">
        <f t="shared" si="1"/>
        <v>0</v>
      </c>
      <c r="J42" s="78"/>
    </row>
    <row r="43" spans="1:10" s="84" customFormat="1">
      <c r="A43" s="98">
        <f t="shared" ca="1" si="0"/>
        <v>39</v>
      </c>
      <c r="B43" s="98" t="s">
        <v>820</v>
      </c>
      <c r="C43" s="98" t="s">
        <v>142</v>
      </c>
      <c r="D43" s="98">
        <v>10</v>
      </c>
      <c r="E43" s="98" t="s">
        <v>1333</v>
      </c>
      <c r="F43" s="76" t="s">
        <v>64</v>
      </c>
      <c r="G43" s="76" t="s">
        <v>64</v>
      </c>
      <c r="H43" s="76" t="s">
        <v>64</v>
      </c>
      <c r="I43" s="108">
        <f t="shared" si="1"/>
        <v>0</v>
      </c>
      <c r="J43" s="78"/>
    </row>
    <row r="44" spans="1:10" s="84" customFormat="1">
      <c r="A44" s="98">
        <f t="shared" ca="1" si="0"/>
        <v>40</v>
      </c>
      <c r="B44" s="98" t="s">
        <v>821</v>
      </c>
      <c r="C44" s="98" t="s">
        <v>142</v>
      </c>
      <c r="D44" s="98">
        <v>11</v>
      </c>
      <c r="E44" s="98" t="s">
        <v>1334</v>
      </c>
      <c r="F44" s="76" t="s">
        <v>64</v>
      </c>
      <c r="G44" s="76" t="s">
        <v>64</v>
      </c>
      <c r="H44" s="76" t="s">
        <v>64</v>
      </c>
      <c r="I44" s="108">
        <f t="shared" si="1"/>
        <v>0</v>
      </c>
      <c r="J44" s="78"/>
    </row>
    <row r="45" spans="1:10" s="84" customFormat="1">
      <c r="A45" s="98">
        <f t="shared" ca="1" si="0"/>
        <v>41</v>
      </c>
      <c r="B45" s="98" t="s">
        <v>822</v>
      </c>
      <c r="C45" s="98" t="s">
        <v>142</v>
      </c>
      <c r="D45" s="98" t="s">
        <v>124</v>
      </c>
      <c r="E45" s="98" t="s">
        <v>1335</v>
      </c>
      <c r="F45" s="76" t="s">
        <v>64</v>
      </c>
      <c r="G45" s="76" t="s">
        <v>64</v>
      </c>
      <c r="H45" s="76" t="s">
        <v>64</v>
      </c>
      <c r="I45" s="108">
        <f t="shared" si="1"/>
        <v>0</v>
      </c>
      <c r="J45" s="78"/>
    </row>
    <row r="46" spans="1:10" s="84" customFormat="1">
      <c r="A46" s="98">
        <f t="shared" ca="1" si="0"/>
        <v>42</v>
      </c>
      <c r="B46" s="98" t="s">
        <v>823</v>
      </c>
      <c r="C46" s="98" t="s">
        <v>143</v>
      </c>
      <c r="D46" s="98">
        <v>1</v>
      </c>
      <c r="E46" s="98" t="s">
        <v>1338</v>
      </c>
      <c r="F46" s="76" t="s">
        <v>64</v>
      </c>
      <c r="G46" s="76" t="s">
        <v>64</v>
      </c>
      <c r="H46" s="76" t="s">
        <v>64</v>
      </c>
      <c r="I46" s="108">
        <f t="shared" si="1"/>
        <v>0</v>
      </c>
      <c r="J46" s="78"/>
    </row>
    <row r="47" spans="1:10" s="84" customFormat="1">
      <c r="A47" s="98">
        <f t="shared" ca="1" si="0"/>
        <v>43</v>
      </c>
      <c r="B47" s="98" t="s">
        <v>824</v>
      </c>
      <c r="C47" s="98" t="s">
        <v>143</v>
      </c>
      <c r="D47" s="98">
        <v>2</v>
      </c>
      <c r="E47" s="98" t="s">
        <v>1339</v>
      </c>
      <c r="F47" s="76" t="s">
        <v>64</v>
      </c>
      <c r="G47" s="76" t="s">
        <v>64</v>
      </c>
      <c r="H47" s="76" t="s">
        <v>64</v>
      </c>
      <c r="I47" s="108">
        <f t="shared" si="1"/>
        <v>0</v>
      </c>
      <c r="J47" s="78"/>
    </row>
    <row r="48" spans="1:10" s="84" customFormat="1">
      <c r="A48" s="98">
        <f t="shared" ca="1" si="0"/>
        <v>44</v>
      </c>
      <c r="B48" s="98" t="s">
        <v>825</v>
      </c>
      <c r="C48" s="98" t="s">
        <v>143</v>
      </c>
      <c r="D48" s="98">
        <v>3</v>
      </c>
      <c r="E48" s="98" t="s">
        <v>1340</v>
      </c>
      <c r="F48" s="76" t="s">
        <v>64</v>
      </c>
      <c r="G48" s="76" t="s">
        <v>64</v>
      </c>
      <c r="H48" s="76" t="s">
        <v>64</v>
      </c>
      <c r="I48" s="108">
        <f t="shared" si="1"/>
        <v>0</v>
      </c>
      <c r="J48" s="78"/>
    </row>
    <row r="49" spans="1:10" s="84" customFormat="1">
      <c r="A49" s="98">
        <f t="shared" ca="1" si="0"/>
        <v>45</v>
      </c>
      <c r="B49" s="98" t="s">
        <v>826</v>
      </c>
      <c r="C49" s="98" t="s">
        <v>143</v>
      </c>
      <c r="D49" s="98">
        <v>4</v>
      </c>
      <c r="E49" s="98" t="s">
        <v>1341</v>
      </c>
      <c r="F49" s="76" t="s">
        <v>64</v>
      </c>
      <c r="G49" s="76" t="s">
        <v>64</v>
      </c>
      <c r="H49" s="76" t="s">
        <v>64</v>
      </c>
      <c r="I49" s="108">
        <f t="shared" si="1"/>
        <v>0</v>
      </c>
      <c r="J49" s="78"/>
    </row>
    <row r="50" spans="1:10" s="84" customFormat="1">
      <c r="A50" s="98">
        <f t="shared" ca="1" si="0"/>
        <v>46</v>
      </c>
      <c r="B50" s="98" t="s">
        <v>827</v>
      </c>
      <c r="C50" s="98" t="s">
        <v>143</v>
      </c>
      <c r="D50" s="98">
        <v>5</v>
      </c>
      <c r="E50" s="98" t="s">
        <v>1342</v>
      </c>
      <c r="F50" s="76" t="s">
        <v>64</v>
      </c>
      <c r="G50" s="76" t="s">
        <v>64</v>
      </c>
      <c r="H50" s="76" t="s">
        <v>64</v>
      </c>
      <c r="I50" s="108">
        <f t="shared" si="1"/>
        <v>0</v>
      </c>
      <c r="J50" s="78"/>
    </row>
    <row r="51" spans="1:10" s="84" customFormat="1">
      <c r="A51" s="98">
        <f t="shared" ca="1" si="0"/>
        <v>47</v>
      </c>
      <c r="B51" s="98" t="s">
        <v>828</v>
      </c>
      <c r="C51" s="98" t="s">
        <v>143</v>
      </c>
      <c r="D51" s="98">
        <v>6</v>
      </c>
      <c r="E51" s="98" t="s">
        <v>1343</v>
      </c>
      <c r="F51" s="76" t="s">
        <v>64</v>
      </c>
      <c r="G51" s="76" t="s">
        <v>64</v>
      </c>
      <c r="H51" s="76" t="s">
        <v>64</v>
      </c>
      <c r="I51" s="108">
        <f t="shared" si="1"/>
        <v>0</v>
      </c>
      <c r="J51" s="78"/>
    </row>
    <row r="52" spans="1:10" s="84" customFormat="1">
      <c r="A52" s="98">
        <f t="shared" ca="1" si="0"/>
        <v>48</v>
      </c>
      <c r="B52" s="98" t="s">
        <v>829</v>
      </c>
      <c r="C52" s="98" t="s">
        <v>143</v>
      </c>
      <c r="D52" s="98">
        <v>9</v>
      </c>
      <c r="E52" s="98" t="s">
        <v>1344</v>
      </c>
      <c r="F52" s="76" t="s">
        <v>64</v>
      </c>
      <c r="G52" s="76" t="s">
        <v>64</v>
      </c>
      <c r="H52" s="76" t="s">
        <v>64</v>
      </c>
      <c r="I52" s="108">
        <f t="shared" si="1"/>
        <v>0</v>
      </c>
      <c r="J52" s="78"/>
    </row>
    <row r="53" spans="1:10" s="84" customFormat="1">
      <c r="A53" s="98">
        <f t="shared" ca="1" si="0"/>
        <v>49</v>
      </c>
      <c r="B53" s="98" t="s">
        <v>830</v>
      </c>
      <c r="C53" s="98" t="s">
        <v>143</v>
      </c>
      <c r="D53" s="98" t="s">
        <v>571</v>
      </c>
      <c r="E53" s="98" t="s">
        <v>1345</v>
      </c>
      <c r="F53" s="76" t="s">
        <v>64</v>
      </c>
      <c r="G53" s="76" t="s">
        <v>64</v>
      </c>
      <c r="H53" s="76" t="s">
        <v>64</v>
      </c>
      <c r="I53" s="108">
        <f t="shared" si="1"/>
        <v>0</v>
      </c>
      <c r="J53" s="78"/>
    </row>
    <row r="54" spans="1:10" s="84" customFormat="1">
      <c r="A54" s="98">
        <f t="shared" ca="1" si="0"/>
        <v>50</v>
      </c>
      <c r="B54" s="98" t="s">
        <v>831</v>
      </c>
      <c r="C54" s="98" t="s">
        <v>143</v>
      </c>
      <c r="D54" s="98" t="s">
        <v>571</v>
      </c>
      <c r="E54" s="98" t="s">
        <v>1346</v>
      </c>
      <c r="F54" s="76" t="s">
        <v>64</v>
      </c>
      <c r="G54" s="76" t="s">
        <v>64</v>
      </c>
      <c r="H54" s="76" t="s">
        <v>64</v>
      </c>
      <c r="I54" s="108">
        <f t="shared" si="1"/>
        <v>0</v>
      </c>
      <c r="J54" s="78"/>
    </row>
    <row r="55" spans="1:10" s="84" customFormat="1">
      <c r="A55" s="98">
        <f t="shared" ca="1" si="0"/>
        <v>51</v>
      </c>
      <c r="B55" s="98" t="s">
        <v>832</v>
      </c>
      <c r="C55" s="98" t="s">
        <v>143</v>
      </c>
      <c r="D55" s="98">
        <v>10</v>
      </c>
      <c r="E55" s="98" t="s">
        <v>1347</v>
      </c>
      <c r="F55" s="76" t="s">
        <v>64</v>
      </c>
      <c r="G55" s="76" t="s">
        <v>64</v>
      </c>
      <c r="H55" s="76" t="s">
        <v>64</v>
      </c>
      <c r="I55" s="108">
        <f t="shared" si="1"/>
        <v>0</v>
      </c>
      <c r="J55" s="78"/>
    </row>
    <row r="56" spans="1:10" s="84" customFormat="1">
      <c r="A56" s="98">
        <f t="shared" ca="1" si="0"/>
        <v>52</v>
      </c>
      <c r="B56" s="98" t="s">
        <v>833</v>
      </c>
      <c r="C56" s="98" t="s">
        <v>143</v>
      </c>
      <c r="D56" s="98">
        <v>11</v>
      </c>
      <c r="E56" s="98" t="s">
        <v>1348</v>
      </c>
      <c r="F56" s="76" t="s">
        <v>64</v>
      </c>
      <c r="G56" s="76" t="s">
        <v>64</v>
      </c>
      <c r="H56" s="76" t="s">
        <v>64</v>
      </c>
      <c r="I56" s="108">
        <f t="shared" si="1"/>
        <v>0</v>
      </c>
      <c r="J56" s="78"/>
    </row>
    <row r="57" spans="1:10" s="84" customFormat="1">
      <c r="A57" s="98">
        <f t="shared" ca="1" si="0"/>
        <v>53</v>
      </c>
      <c r="B57" s="98" t="s">
        <v>834</v>
      </c>
      <c r="C57" s="98" t="s">
        <v>143</v>
      </c>
      <c r="D57" s="98" t="s">
        <v>124</v>
      </c>
      <c r="E57" s="98" t="s">
        <v>1349</v>
      </c>
      <c r="F57" s="76" t="s">
        <v>64</v>
      </c>
      <c r="G57" s="76" t="s">
        <v>64</v>
      </c>
      <c r="H57" s="76" t="s">
        <v>64</v>
      </c>
      <c r="I57" s="108">
        <f t="shared" si="1"/>
        <v>0</v>
      </c>
      <c r="J57" s="78"/>
    </row>
    <row r="58" spans="1:10" s="84" customFormat="1">
      <c r="A58" s="98">
        <f t="shared" ca="1" si="0"/>
        <v>54</v>
      </c>
      <c r="B58" s="98" t="s">
        <v>835</v>
      </c>
      <c r="C58" s="98" t="s">
        <v>144</v>
      </c>
      <c r="D58" s="98">
        <v>1</v>
      </c>
      <c r="E58" s="98" t="s">
        <v>1350</v>
      </c>
      <c r="F58" s="76" t="s">
        <v>64</v>
      </c>
      <c r="G58" s="76" t="s">
        <v>64</v>
      </c>
      <c r="H58" s="76" t="s">
        <v>64</v>
      </c>
      <c r="I58" s="108">
        <f t="shared" si="1"/>
        <v>0</v>
      </c>
      <c r="J58" s="78"/>
    </row>
    <row r="59" spans="1:10" s="84" customFormat="1">
      <c r="A59" s="98">
        <f t="shared" ca="1" si="0"/>
        <v>55</v>
      </c>
      <c r="B59" s="98" t="s">
        <v>836</v>
      </c>
      <c r="C59" s="98" t="s">
        <v>144</v>
      </c>
      <c r="D59" s="98">
        <v>2</v>
      </c>
      <c r="E59" s="98" t="s">
        <v>1351</v>
      </c>
      <c r="F59" s="76" t="s">
        <v>64</v>
      </c>
      <c r="G59" s="76" t="s">
        <v>64</v>
      </c>
      <c r="H59" s="76" t="s">
        <v>64</v>
      </c>
      <c r="I59" s="108">
        <f t="shared" si="1"/>
        <v>0</v>
      </c>
      <c r="J59" s="78"/>
    </row>
    <row r="60" spans="1:10" s="84" customFormat="1">
      <c r="A60" s="98">
        <f t="shared" ca="1" si="0"/>
        <v>56</v>
      </c>
      <c r="B60" s="98" t="s">
        <v>837</v>
      </c>
      <c r="C60" s="98" t="s">
        <v>144</v>
      </c>
      <c r="D60" s="98">
        <v>3</v>
      </c>
      <c r="E60" s="98" t="s">
        <v>1352</v>
      </c>
      <c r="F60" s="76" t="s">
        <v>64</v>
      </c>
      <c r="G60" s="76" t="s">
        <v>64</v>
      </c>
      <c r="H60" s="76" t="s">
        <v>64</v>
      </c>
      <c r="I60" s="108">
        <f t="shared" si="1"/>
        <v>0</v>
      </c>
      <c r="J60" s="78"/>
    </row>
    <row r="61" spans="1:10" s="84" customFormat="1">
      <c r="A61" s="98">
        <f t="shared" ca="1" si="0"/>
        <v>57</v>
      </c>
      <c r="B61" s="98" t="s">
        <v>838</v>
      </c>
      <c r="C61" s="98" t="s">
        <v>144</v>
      </c>
      <c r="D61" s="98">
        <v>4</v>
      </c>
      <c r="E61" s="98" t="s">
        <v>1353</v>
      </c>
      <c r="F61" s="76" t="s">
        <v>64</v>
      </c>
      <c r="G61" s="76" t="s">
        <v>64</v>
      </c>
      <c r="H61" s="76" t="s">
        <v>64</v>
      </c>
      <c r="I61" s="108">
        <f t="shared" si="1"/>
        <v>0</v>
      </c>
      <c r="J61" s="78"/>
    </row>
    <row r="62" spans="1:10" s="84" customFormat="1">
      <c r="A62" s="98">
        <f t="shared" ca="1" si="0"/>
        <v>58</v>
      </c>
      <c r="B62" s="98" t="s">
        <v>839</v>
      </c>
      <c r="C62" s="98" t="s">
        <v>144</v>
      </c>
      <c r="D62" s="98" t="s">
        <v>571</v>
      </c>
      <c r="E62" s="98" t="s">
        <v>1354</v>
      </c>
      <c r="F62" s="76" t="s">
        <v>64</v>
      </c>
      <c r="G62" s="76" t="s">
        <v>64</v>
      </c>
      <c r="H62" s="76" t="s">
        <v>64</v>
      </c>
      <c r="I62" s="108">
        <f t="shared" si="1"/>
        <v>0</v>
      </c>
      <c r="J62" s="78"/>
    </row>
    <row r="63" spans="1:10" s="84" customFormat="1">
      <c r="A63" s="98">
        <f t="shared" ca="1" si="0"/>
        <v>59</v>
      </c>
      <c r="B63" s="98" t="s">
        <v>840</v>
      </c>
      <c r="C63" s="98" t="s">
        <v>144</v>
      </c>
      <c r="D63" s="98" t="s">
        <v>571</v>
      </c>
      <c r="E63" s="98" t="s">
        <v>1355</v>
      </c>
      <c r="F63" s="76" t="s">
        <v>64</v>
      </c>
      <c r="G63" s="76" t="s">
        <v>64</v>
      </c>
      <c r="H63" s="76" t="s">
        <v>64</v>
      </c>
      <c r="I63" s="108">
        <f t="shared" si="1"/>
        <v>0</v>
      </c>
      <c r="J63" s="78"/>
    </row>
    <row r="64" spans="1:10" s="84" customFormat="1">
      <c r="A64" s="98">
        <f t="shared" ca="1" si="0"/>
        <v>60</v>
      </c>
      <c r="B64" s="98" t="s">
        <v>841</v>
      </c>
      <c r="C64" s="98" t="s">
        <v>144</v>
      </c>
      <c r="D64" s="98">
        <v>9</v>
      </c>
      <c r="E64" s="98" t="s">
        <v>1356</v>
      </c>
      <c r="F64" s="76" t="s">
        <v>64</v>
      </c>
      <c r="G64" s="76" t="s">
        <v>64</v>
      </c>
      <c r="H64" s="76" t="s">
        <v>64</v>
      </c>
      <c r="I64" s="108">
        <f t="shared" si="1"/>
        <v>0</v>
      </c>
      <c r="J64" s="78"/>
    </row>
    <row r="65" spans="1:10" s="84" customFormat="1">
      <c r="A65" s="98">
        <f t="shared" ca="1" si="0"/>
        <v>61</v>
      </c>
      <c r="B65" s="98" t="s">
        <v>842</v>
      </c>
      <c r="C65" s="98" t="s">
        <v>144</v>
      </c>
      <c r="D65" s="98" t="s">
        <v>571</v>
      </c>
      <c r="E65" s="98" t="s">
        <v>1357</v>
      </c>
      <c r="F65" s="76" t="s">
        <v>64</v>
      </c>
      <c r="G65" s="76" t="s">
        <v>64</v>
      </c>
      <c r="H65" s="76" t="s">
        <v>64</v>
      </c>
      <c r="I65" s="108">
        <f t="shared" si="1"/>
        <v>0</v>
      </c>
      <c r="J65" s="78"/>
    </row>
    <row r="66" spans="1:10" s="84" customFormat="1">
      <c r="A66" s="98">
        <f t="shared" ca="1" si="0"/>
        <v>62</v>
      </c>
      <c r="B66" s="98" t="s">
        <v>843</v>
      </c>
      <c r="C66" s="98" t="s">
        <v>144</v>
      </c>
      <c r="D66" s="98" t="s">
        <v>571</v>
      </c>
      <c r="E66" s="98" t="s">
        <v>1358</v>
      </c>
      <c r="F66" s="76" t="s">
        <v>64</v>
      </c>
      <c r="G66" s="76" t="s">
        <v>64</v>
      </c>
      <c r="H66" s="76" t="s">
        <v>64</v>
      </c>
      <c r="I66" s="108">
        <f t="shared" si="1"/>
        <v>0</v>
      </c>
      <c r="J66" s="78"/>
    </row>
    <row r="67" spans="1:10" s="84" customFormat="1">
      <c r="A67" s="98">
        <f t="shared" ca="1" si="0"/>
        <v>63</v>
      </c>
      <c r="B67" s="98" t="s">
        <v>844</v>
      </c>
      <c r="C67" s="98" t="s">
        <v>144</v>
      </c>
      <c r="D67" s="98">
        <v>5</v>
      </c>
      <c r="E67" s="98" t="s">
        <v>1359</v>
      </c>
      <c r="F67" s="76" t="s">
        <v>64</v>
      </c>
      <c r="G67" s="76" t="s">
        <v>64</v>
      </c>
      <c r="H67" s="76" t="s">
        <v>64</v>
      </c>
      <c r="I67" s="108">
        <f t="shared" si="1"/>
        <v>0</v>
      </c>
      <c r="J67" s="78"/>
    </row>
    <row r="68" spans="1:10" s="84" customFormat="1">
      <c r="A68" s="98">
        <f t="shared" ca="1" si="0"/>
        <v>64</v>
      </c>
      <c r="B68" s="98" t="s">
        <v>845</v>
      </c>
      <c r="C68" s="98" t="s">
        <v>144</v>
      </c>
      <c r="D68" s="98">
        <v>6</v>
      </c>
      <c r="E68" s="98" t="s">
        <v>1360</v>
      </c>
      <c r="F68" s="76" t="s">
        <v>64</v>
      </c>
      <c r="G68" s="76" t="s">
        <v>64</v>
      </c>
      <c r="H68" s="76" t="s">
        <v>64</v>
      </c>
      <c r="I68" s="108">
        <f t="shared" si="1"/>
        <v>0</v>
      </c>
      <c r="J68" s="78"/>
    </row>
    <row r="69" spans="1:10" s="84" customFormat="1">
      <c r="A69" s="98">
        <f t="shared" ca="1" si="0"/>
        <v>65</v>
      </c>
      <c r="B69" s="98" t="s">
        <v>846</v>
      </c>
      <c r="C69" s="98" t="s">
        <v>144</v>
      </c>
      <c r="D69" s="98" t="s">
        <v>124</v>
      </c>
      <c r="E69" s="98" t="s">
        <v>1361</v>
      </c>
      <c r="F69" s="76" t="s">
        <v>64</v>
      </c>
      <c r="G69" s="76" t="s">
        <v>64</v>
      </c>
      <c r="H69" s="76" t="s">
        <v>64</v>
      </c>
      <c r="I69" s="108">
        <f t="shared" si="1"/>
        <v>0</v>
      </c>
      <c r="J69" s="78"/>
    </row>
    <row r="70" spans="1:10" s="84" customFormat="1">
      <c r="A70" s="98">
        <f t="shared" ca="1" si="0"/>
        <v>66</v>
      </c>
      <c r="B70" s="98" t="s">
        <v>847</v>
      </c>
      <c r="C70" s="98" t="s">
        <v>154</v>
      </c>
      <c r="D70" s="98">
        <v>1</v>
      </c>
      <c r="E70" s="98" t="s">
        <v>1362</v>
      </c>
      <c r="F70" s="76" t="s">
        <v>64</v>
      </c>
      <c r="G70" s="76" t="s">
        <v>64</v>
      </c>
      <c r="H70" s="76" t="s">
        <v>64</v>
      </c>
      <c r="I70" s="108">
        <f t="shared" si="1"/>
        <v>0</v>
      </c>
      <c r="J70" s="78"/>
    </row>
    <row r="71" spans="1:10" s="84" customFormat="1">
      <c r="A71" s="98">
        <f t="shared" ca="1" si="0"/>
        <v>67</v>
      </c>
      <c r="B71" s="98" t="s">
        <v>848</v>
      </c>
      <c r="C71" s="98" t="s">
        <v>154</v>
      </c>
      <c r="D71" s="98">
        <v>2</v>
      </c>
      <c r="E71" s="98" t="s">
        <v>1363</v>
      </c>
      <c r="F71" s="76" t="s">
        <v>64</v>
      </c>
      <c r="G71" s="76" t="s">
        <v>64</v>
      </c>
      <c r="H71" s="76" t="s">
        <v>64</v>
      </c>
      <c r="I71" s="108">
        <f t="shared" si="1"/>
        <v>0</v>
      </c>
      <c r="J71" s="78"/>
    </row>
    <row r="72" spans="1:10" s="84" customFormat="1">
      <c r="A72" s="98">
        <f t="shared" ref="A72:A127" ca="1" si="2">IF(INDIRECT(ADDRESS(ROW(),COLUMN()+4)) = "","",INDIRECT(ADDRESS(ROW()-1,COLUMN()))+1)</f>
        <v>68</v>
      </c>
      <c r="B72" s="98" t="s">
        <v>849</v>
      </c>
      <c r="C72" s="98" t="s">
        <v>154</v>
      </c>
      <c r="D72" s="98">
        <v>3</v>
      </c>
      <c r="E72" s="98" t="s">
        <v>1364</v>
      </c>
      <c r="F72" s="76" t="s">
        <v>64</v>
      </c>
      <c r="G72" s="76" t="s">
        <v>64</v>
      </c>
      <c r="H72" s="76" t="s">
        <v>64</v>
      </c>
      <c r="I72" s="108">
        <f t="shared" si="1"/>
        <v>0</v>
      </c>
      <c r="J72" s="78"/>
    </row>
    <row r="73" spans="1:10" s="84" customFormat="1">
      <c r="A73" s="98">
        <f t="shared" ca="1" si="2"/>
        <v>69</v>
      </c>
      <c r="B73" s="98" t="s">
        <v>850</v>
      </c>
      <c r="C73" s="98" t="s">
        <v>154</v>
      </c>
      <c r="D73" s="98">
        <v>4</v>
      </c>
      <c r="E73" s="98" t="s">
        <v>1365</v>
      </c>
      <c r="F73" s="76" t="s">
        <v>64</v>
      </c>
      <c r="G73" s="76" t="s">
        <v>64</v>
      </c>
      <c r="H73" s="76" t="s">
        <v>64</v>
      </c>
      <c r="I73" s="108">
        <f t="shared" ref="I73:I127" si="3">(IF(F73="да",1,0)+IF(G73="да",1,0)+IF(H73="да",1,0))/3</f>
        <v>0</v>
      </c>
      <c r="J73" s="78"/>
    </row>
    <row r="74" spans="1:10" s="84" customFormat="1">
      <c r="A74" s="98">
        <f t="shared" ca="1" si="2"/>
        <v>70</v>
      </c>
      <c r="B74" s="98" t="s">
        <v>851</v>
      </c>
      <c r="C74" s="98" t="s">
        <v>154</v>
      </c>
      <c r="D74" s="98" t="s">
        <v>571</v>
      </c>
      <c r="E74" s="98" t="s">
        <v>1366</v>
      </c>
      <c r="F74" s="76" t="s">
        <v>64</v>
      </c>
      <c r="G74" s="76" t="s">
        <v>64</v>
      </c>
      <c r="H74" s="76" t="s">
        <v>64</v>
      </c>
      <c r="I74" s="108">
        <f t="shared" si="3"/>
        <v>0</v>
      </c>
      <c r="J74" s="78"/>
    </row>
    <row r="75" spans="1:10" s="84" customFormat="1">
      <c r="A75" s="98">
        <f t="shared" ca="1" si="2"/>
        <v>71</v>
      </c>
      <c r="B75" s="98" t="s">
        <v>852</v>
      </c>
      <c r="C75" s="98" t="s">
        <v>154</v>
      </c>
      <c r="D75" s="98" t="s">
        <v>571</v>
      </c>
      <c r="E75" s="98" t="s">
        <v>1367</v>
      </c>
      <c r="F75" s="76" t="s">
        <v>64</v>
      </c>
      <c r="G75" s="76" t="s">
        <v>64</v>
      </c>
      <c r="H75" s="76" t="s">
        <v>64</v>
      </c>
      <c r="I75" s="108">
        <f t="shared" si="3"/>
        <v>0</v>
      </c>
      <c r="J75" s="78"/>
    </row>
    <row r="76" spans="1:10" s="84" customFormat="1">
      <c r="A76" s="98">
        <f t="shared" ca="1" si="2"/>
        <v>72</v>
      </c>
      <c r="B76" s="98" t="s">
        <v>853</v>
      </c>
      <c r="C76" s="98" t="s">
        <v>154</v>
      </c>
      <c r="D76" s="98">
        <v>9</v>
      </c>
      <c r="E76" s="98" t="s">
        <v>1368</v>
      </c>
      <c r="F76" s="76" t="s">
        <v>64</v>
      </c>
      <c r="G76" s="76" t="s">
        <v>64</v>
      </c>
      <c r="H76" s="76" t="s">
        <v>64</v>
      </c>
      <c r="I76" s="108">
        <f t="shared" si="3"/>
        <v>0</v>
      </c>
      <c r="J76" s="78"/>
    </row>
    <row r="77" spans="1:10" s="84" customFormat="1">
      <c r="A77" s="98">
        <f t="shared" ca="1" si="2"/>
        <v>73</v>
      </c>
      <c r="B77" s="98" t="s">
        <v>854</v>
      </c>
      <c r="C77" s="98" t="s">
        <v>154</v>
      </c>
      <c r="D77" s="98" t="s">
        <v>571</v>
      </c>
      <c r="E77" s="98" t="s">
        <v>1369</v>
      </c>
      <c r="F77" s="76" t="s">
        <v>64</v>
      </c>
      <c r="G77" s="76" t="s">
        <v>64</v>
      </c>
      <c r="H77" s="76" t="s">
        <v>64</v>
      </c>
      <c r="I77" s="108">
        <f t="shared" si="3"/>
        <v>0</v>
      </c>
      <c r="J77" s="78"/>
    </row>
    <row r="78" spans="1:10" s="84" customFormat="1">
      <c r="A78" s="98">
        <f t="shared" ca="1" si="2"/>
        <v>74</v>
      </c>
      <c r="B78" s="98" t="s">
        <v>855</v>
      </c>
      <c r="C78" s="98" t="s">
        <v>154</v>
      </c>
      <c r="D78" s="98" t="s">
        <v>571</v>
      </c>
      <c r="E78" s="98" t="s">
        <v>1370</v>
      </c>
      <c r="F78" s="76" t="s">
        <v>64</v>
      </c>
      <c r="G78" s="76" t="s">
        <v>64</v>
      </c>
      <c r="H78" s="76" t="s">
        <v>64</v>
      </c>
      <c r="I78" s="108">
        <f t="shared" si="3"/>
        <v>0</v>
      </c>
      <c r="J78" s="78"/>
    </row>
    <row r="79" spans="1:10" s="84" customFormat="1">
      <c r="A79" s="98">
        <f t="shared" ca="1" si="2"/>
        <v>75</v>
      </c>
      <c r="B79" s="98" t="s">
        <v>856</v>
      </c>
      <c r="C79" s="98" t="s">
        <v>154</v>
      </c>
      <c r="D79" s="98">
        <v>5</v>
      </c>
      <c r="E79" s="98" t="s">
        <v>1371</v>
      </c>
      <c r="F79" s="76" t="s">
        <v>64</v>
      </c>
      <c r="G79" s="76" t="s">
        <v>64</v>
      </c>
      <c r="H79" s="76" t="s">
        <v>64</v>
      </c>
      <c r="I79" s="108">
        <f t="shared" si="3"/>
        <v>0</v>
      </c>
      <c r="J79" s="78"/>
    </row>
    <row r="80" spans="1:10" s="84" customFormat="1">
      <c r="A80" s="98">
        <f t="shared" ca="1" si="2"/>
        <v>76</v>
      </c>
      <c r="B80" s="98" t="s">
        <v>857</v>
      </c>
      <c r="C80" s="98" t="s">
        <v>154</v>
      </c>
      <c r="D80" s="98">
        <v>6</v>
      </c>
      <c r="E80" s="98" t="s">
        <v>1372</v>
      </c>
      <c r="F80" s="76" t="s">
        <v>64</v>
      </c>
      <c r="G80" s="76" t="s">
        <v>64</v>
      </c>
      <c r="H80" s="76" t="s">
        <v>64</v>
      </c>
      <c r="I80" s="108">
        <f t="shared" si="3"/>
        <v>0</v>
      </c>
      <c r="J80" s="78"/>
    </row>
    <row r="81" spans="1:10" s="84" customFormat="1">
      <c r="A81" s="98">
        <f t="shared" ca="1" si="2"/>
        <v>77</v>
      </c>
      <c r="B81" s="98" t="s">
        <v>858</v>
      </c>
      <c r="C81" s="98" t="s">
        <v>154</v>
      </c>
      <c r="D81" s="98" t="s">
        <v>124</v>
      </c>
      <c r="E81" s="98" t="s">
        <v>1373</v>
      </c>
      <c r="F81" s="76" t="s">
        <v>64</v>
      </c>
      <c r="G81" s="76" t="s">
        <v>64</v>
      </c>
      <c r="H81" s="76" t="s">
        <v>64</v>
      </c>
      <c r="I81" s="108">
        <f t="shared" si="3"/>
        <v>0</v>
      </c>
      <c r="J81" s="78"/>
    </row>
    <row r="82" spans="1:10" s="84" customFormat="1">
      <c r="A82" s="98">
        <f t="shared" ca="1" si="2"/>
        <v>78</v>
      </c>
      <c r="B82" s="98" t="s">
        <v>859</v>
      </c>
      <c r="C82" s="98" t="s">
        <v>121</v>
      </c>
      <c r="D82" s="98">
        <v>4</v>
      </c>
      <c r="E82" s="98" t="s">
        <v>905</v>
      </c>
      <c r="F82" s="76" t="s">
        <v>64</v>
      </c>
      <c r="G82" s="76" t="s">
        <v>64</v>
      </c>
      <c r="H82" s="76" t="s">
        <v>64</v>
      </c>
      <c r="I82" s="108">
        <f t="shared" si="3"/>
        <v>0</v>
      </c>
      <c r="J82" s="78"/>
    </row>
    <row r="83" spans="1:10" s="84" customFormat="1">
      <c r="A83" s="98">
        <f t="shared" ca="1" si="2"/>
        <v>79</v>
      </c>
      <c r="B83" s="98" t="s">
        <v>860</v>
      </c>
      <c r="C83" s="98" t="s">
        <v>121</v>
      </c>
      <c r="D83" s="98">
        <v>5</v>
      </c>
      <c r="E83" s="98" t="s">
        <v>906</v>
      </c>
      <c r="F83" s="76" t="s">
        <v>64</v>
      </c>
      <c r="G83" s="76" t="s">
        <v>64</v>
      </c>
      <c r="H83" s="76" t="s">
        <v>64</v>
      </c>
      <c r="I83" s="108">
        <f t="shared" si="3"/>
        <v>0</v>
      </c>
      <c r="J83" s="78"/>
    </row>
    <row r="84" spans="1:10" s="84" customFormat="1">
      <c r="A84" s="98">
        <f t="shared" ca="1" si="2"/>
        <v>80</v>
      </c>
      <c r="B84" s="98" t="s">
        <v>861</v>
      </c>
      <c r="C84" s="98" t="s">
        <v>121</v>
      </c>
      <c r="D84" s="98" t="s">
        <v>571</v>
      </c>
      <c r="E84" s="98" t="s">
        <v>907</v>
      </c>
      <c r="F84" s="76" t="s">
        <v>64</v>
      </c>
      <c r="G84" s="76" t="s">
        <v>64</v>
      </c>
      <c r="H84" s="76" t="s">
        <v>64</v>
      </c>
      <c r="I84" s="108">
        <f t="shared" si="3"/>
        <v>0</v>
      </c>
      <c r="J84" s="78"/>
    </row>
    <row r="85" spans="1:10" s="84" customFormat="1">
      <c r="A85" s="98">
        <f t="shared" ca="1" si="2"/>
        <v>81</v>
      </c>
      <c r="B85" s="98" t="s">
        <v>862</v>
      </c>
      <c r="C85" s="98" t="s">
        <v>121</v>
      </c>
      <c r="D85" s="98" t="s">
        <v>127</v>
      </c>
      <c r="E85" s="98" t="s">
        <v>908</v>
      </c>
      <c r="F85" s="76" t="s">
        <v>64</v>
      </c>
      <c r="G85" s="76" t="s">
        <v>64</v>
      </c>
      <c r="H85" s="76" t="s">
        <v>64</v>
      </c>
      <c r="I85" s="108">
        <f t="shared" si="3"/>
        <v>0</v>
      </c>
      <c r="J85" s="78"/>
    </row>
    <row r="86" spans="1:10" s="84" customFormat="1">
      <c r="A86" s="98">
        <f t="shared" ca="1" si="2"/>
        <v>82</v>
      </c>
      <c r="B86" s="98" t="s">
        <v>863</v>
      </c>
      <c r="C86" s="98" t="s">
        <v>121</v>
      </c>
      <c r="D86" s="98">
        <v>3</v>
      </c>
      <c r="E86" s="98" t="s">
        <v>909</v>
      </c>
      <c r="F86" s="76" t="s">
        <v>64</v>
      </c>
      <c r="G86" s="76" t="s">
        <v>64</v>
      </c>
      <c r="H86" s="76" t="s">
        <v>64</v>
      </c>
      <c r="I86" s="108">
        <f t="shared" si="3"/>
        <v>0</v>
      </c>
      <c r="J86" s="78"/>
    </row>
    <row r="87" spans="1:10">
      <c r="A87" s="98">
        <f t="shared" ca="1" si="2"/>
        <v>83</v>
      </c>
      <c r="B87" s="98" t="s">
        <v>1261</v>
      </c>
      <c r="C87" s="98" t="s">
        <v>145</v>
      </c>
      <c r="D87" s="98">
        <v>1</v>
      </c>
      <c r="E87" s="98" t="s">
        <v>1318</v>
      </c>
      <c r="F87" s="76" t="s">
        <v>64</v>
      </c>
      <c r="G87" s="76" t="s">
        <v>64</v>
      </c>
      <c r="H87" s="76" t="s">
        <v>64</v>
      </c>
      <c r="I87" s="108">
        <f t="shared" si="3"/>
        <v>0</v>
      </c>
      <c r="J87" s="78"/>
    </row>
    <row r="88" spans="1:10">
      <c r="A88" s="98">
        <f t="shared" ca="1" si="2"/>
        <v>84</v>
      </c>
      <c r="B88" s="98" t="s">
        <v>1263</v>
      </c>
      <c r="C88" s="98" t="s">
        <v>145</v>
      </c>
      <c r="D88" s="98">
        <v>2</v>
      </c>
      <c r="E88" s="98" t="s">
        <v>1319</v>
      </c>
      <c r="F88" s="76" t="s">
        <v>64</v>
      </c>
      <c r="G88" s="76" t="s">
        <v>64</v>
      </c>
      <c r="H88" s="76" t="s">
        <v>64</v>
      </c>
      <c r="I88" s="108">
        <f t="shared" si="3"/>
        <v>0</v>
      </c>
      <c r="J88" s="78"/>
    </row>
    <row r="89" spans="1:10">
      <c r="A89" s="98">
        <f t="shared" ca="1" si="2"/>
        <v>85</v>
      </c>
      <c r="B89" s="98" t="s">
        <v>1273</v>
      </c>
      <c r="C89" s="98" t="s">
        <v>145</v>
      </c>
      <c r="D89" s="98">
        <v>3</v>
      </c>
      <c r="E89" s="98" t="s">
        <v>1320</v>
      </c>
      <c r="F89" s="76" t="s">
        <v>64</v>
      </c>
      <c r="G89" s="76" t="s">
        <v>64</v>
      </c>
      <c r="H89" s="76" t="s">
        <v>64</v>
      </c>
      <c r="I89" s="108">
        <f t="shared" si="3"/>
        <v>0</v>
      </c>
      <c r="J89" s="78"/>
    </row>
    <row r="90" spans="1:10">
      <c r="A90" s="98">
        <f t="shared" ca="1" si="2"/>
        <v>86</v>
      </c>
      <c r="B90" s="98" t="s">
        <v>1275</v>
      </c>
      <c r="C90" s="98" t="s">
        <v>145</v>
      </c>
      <c r="D90" s="98" t="s">
        <v>657</v>
      </c>
      <c r="E90" s="98" t="s">
        <v>1321</v>
      </c>
      <c r="F90" s="76" t="s">
        <v>64</v>
      </c>
      <c r="G90" s="76" t="s">
        <v>64</v>
      </c>
      <c r="H90" s="76" t="s">
        <v>64</v>
      </c>
      <c r="I90" s="108">
        <f t="shared" si="3"/>
        <v>0</v>
      </c>
      <c r="J90" s="78"/>
    </row>
    <row r="91" spans="1:10">
      <c r="A91" s="98">
        <f t="shared" ca="1" si="2"/>
        <v>87</v>
      </c>
      <c r="B91" s="98" t="s">
        <v>864</v>
      </c>
      <c r="C91" s="98" t="s">
        <v>122</v>
      </c>
      <c r="D91" s="98">
        <v>4</v>
      </c>
      <c r="E91" s="98" t="s">
        <v>910</v>
      </c>
      <c r="F91" s="76" t="s">
        <v>64</v>
      </c>
      <c r="G91" s="76" t="s">
        <v>64</v>
      </c>
      <c r="H91" s="76" t="s">
        <v>64</v>
      </c>
      <c r="I91" s="108">
        <f t="shared" si="3"/>
        <v>0</v>
      </c>
      <c r="J91" s="78"/>
    </row>
    <row r="92" spans="1:10">
      <c r="A92" s="98">
        <f t="shared" ca="1" si="2"/>
        <v>88</v>
      </c>
      <c r="B92" s="98" t="s">
        <v>865</v>
      </c>
      <c r="C92" s="98" t="s">
        <v>122</v>
      </c>
      <c r="D92" s="98">
        <v>5</v>
      </c>
      <c r="E92" s="98" t="s">
        <v>911</v>
      </c>
      <c r="F92" s="76" t="s">
        <v>64</v>
      </c>
      <c r="G92" s="76" t="s">
        <v>64</v>
      </c>
      <c r="H92" s="76" t="s">
        <v>64</v>
      </c>
      <c r="I92" s="108">
        <f t="shared" si="3"/>
        <v>0</v>
      </c>
      <c r="J92" s="78"/>
    </row>
    <row r="93" spans="1:10">
      <c r="A93" s="98">
        <f t="shared" ca="1" si="2"/>
        <v>89</v>
      </c>
      <c r="B93" s="98" t="s">
        <v>866</v>
      </c>
      <c r="C93" s="98" t="s">
        <v>122</v>
      </c>
      <c r="D93" s="98" t="s">
        <v>571</v>
      </c>
      <c r="E93" s="98" t="s">
        <v>912</v>
      </c>
      <c r="F93" s="76" t="s">
        <v>64</v>
      </c>
      <c r="G93" s="76" t="s">
        <v>64</v>
      </c>
      <c r="H93" s="76" t="s">
        <v>64</v>
      </c>
      <c r="I93" s="108">
        <f t="shared" si="3"/>
        <v>0</v>
      </c>
      <c r="J93" s="78"/>
    </row>
    <row r="94" spans="1:10">
      <c r="A94" s="98">
        <f t="shared" ca="1" si="2"/>
        <v>90</v>
      </c>
      <c r="B94" s="98" t="s">
        <v>867</v>
      </c>
      <c r="C94" s="98" t="s">
        <v>122</v>
      </c>
      <c r="D94" s="98" t="s">
        <v>127</v>
      </c>
      <c r="E94" s="98" t="s">
        <v>913</v>
      </c>
      <c r="F94" s="76" t="s">
        <v>64</v>
      </c>
      <c r="G94" s="76" t="s">
        <v>64</v>
      </c>
      <c r="H94" s="76" t="s">
        <v>64</v>
      </c>
      <c r="I94" s="108">
        <f t="shared" si="3"/>
        <v>0</v>
      </c>
      <c r="J94" s="78"/>
    </row>
    <row r="95" spans="1:10">
      <c r="A95" s="98">
        <f t="shared" ca="1" si="2"/>
        <v>91</v>
      </c>
      <c r="B95" s="98" t="s">
        <v>868</v>
      </c>
      <c r="C95" s="98" t="s">
        <v>122</v>
      </c>
      <c r="D95" s="98">
        <v>3</v>
      </c>
      <c r="E95" s="98" t="s">
        <v>914</v>
      </c>
      <c r="F95" s="76" t="s">
        <v>64</v>
      </c>
      <c r="G95" s="76" t="s">
        <v>64</v>
      </c>
      <c r="H95" s="76" t="s">
        <v>64</v>
      </c>
      <c r="I95" s="108">
        <f t="shared" si="3"/>
        <v>0</v>
      </c>
      <c r="J95" s="78"/>
    </row>
    <row r="96" spans="1:10">
      <c r="A96" s="98">
        <f t="shared" ca="1" si="2"/>
        <v>92</v>
      </c>
      <c r="B96" s="98" t="s">
        <v>869</v>
      </c>
      <c r="C96" s="98" t="s">
        <v>146</v>
      </c>
      <c r="D96" s="98">
        <v>4</v>
      </c>
      <c r="E96" s="98" t="s">
        <v>915</v>
      </c>
      <c r="F96" s="76" t="s">
        <v>64</v>
      </c>
      <c r="G96" s="76" t="s">
        <v>64</v>
      </c>
      <c r="H96" s="76" t="s">
        <v>64</v>
      </c>
      <c r="I96" s="108">
        <f t="shared" si="3"/>
        <v>0</v>
      </c>
      <c r="J96" s="78"/>
    </row>
    <row r="97" spans="1:10">
      <c r="A97" s="98">
        <f t="shared" ca="1" si="2"/>
        <v>93</v>
      </c>
      <c r="B97" s="98" t="s">
        <v>870</v>
      </c>
      <c r="C97" s="98" t="s">
        <v>146</v>
      </c>
      <c r="D97" s="98">
        <v>5</v>
      </c>
      <c r="E97" s="98" t="s">
        <v>916</v>
      </c>
      <c r="F97" s="76" t="s">
        <v>64</v>
      </c>
      <c r="G97" s="76" t="s">
        <v>64</v>
      </c>
      <c r="H97" s="76" t="s">
        <v>64</v>
      </c>
      <c r="I97" s="108">
        <f t="shared" si="3"/>
        <v>0</v>
      </c>
      <c r="J97" s="78"/>
    </row>
    <row r="98" spans="1:10">
      <c r="A98" s="98">
        <f t="shared" ca="1" si="2"/>
        <v>94</v>
      </c>
      <c r="B98" s="98" t="s">
        <v>871</v>
      </c>
      <c r="C98" s="98" t="s">
        <v>146</v>
      </c>
      <c r="D98" s="98" t="s">
        <v>571</v>
      </c>
      <c r="E98" s="98" t="s">
        <v>917</v>
      </c>
      <c r="F98" s="76" t="s">
        <v>64</v>
      </c>
      <c r="G98" s="76" t="s">
        <v>64</v>
      </c>
      <c r="H98" s="76" t="s">
        <v>64</v>
      </c>
      <c r="I98" s="108">
        <f t="shared" si="3"/>
        <v>0</v>
      </c>
      <c r="J98" s="78"/>
    </row>
    <row r="99" spans="1:10">
      <c r="A99" s="98">
        <f t="shared" ca="1" si="2"/>
        <v>95</v>
      </c>
      <c r="B99" s="98" t="s">
        <v>872</v>
      </c>
      <c r="C99" s="98" t="s">
        <v>146</v>
      </c>
      <c r="D99" s="98" t="s">
        <v>127</v>
      </c>
      <c r="E99" s="98" t="s">
        <v>918</v>
      </c>
      <c r="F99" s="76" t="s">
        <v>64</v>
      </c>
      <c r="G99" s="76" t="s">
        <v>64</v>
      </c>
      <c r="H99" s="76" t="s">
        <v>64</v>
      </c>
      <c r="I99" s="108">
        <f t="shared" si="3"/>
        <v>0</v>
      </c>
      <c r="J99" s="78"/>
    </row>
    <row r="100" spans="1:10">
      <c r="A100" s="98">
        <f t="shared" ca="1" si="2"/>
        <v>96</v>
      </c>
      <c r="B100" s="98" t="s">
        <v>873</v>
      </c>
      <c r="C100" s="98" t="s">
        <v>146</v>
      </c>
      <c r="D100" s="98">
        <v>3</v>
      </c>
      <c r="E100" s="98" t="s">
        <v>919</v>
      </c>
      <c r="F100" s="76" t="s">
        <v>64</v>
      </c>
      <c r="G100" s="76" t="s">
        <v>64</v>
      </c>
      <c r="H100" s="76" t="s">
        <v>64</v>
      </c>
      <c r="I100" s="108">
        <f t="shared" si="3"/>
        <v>0</v>
      </c>
      <c r="J100" s="78"/>
    </row>
    <row r="101" spans="1:10">
      <c r="A101" s="98">
        <f t="shared" ca="1" si="2"/>
        <v>97</v>
      </c>
      <c r="B101" s="98" t="s">
        <v>1261</v>
      </c>
      <c r="C101" s="98" t="s">
        <v>147</v>
      </c>
      <c r="D101" s="98">
        <v>1</v>
      </c>
      <c r="E101" s="98" t="s">
        <v>1314</v>
      </c>
      <c r="F101" s="76" t="s">
        <v>64</v>
      </c>
      <c r="G101" s="76" t="s">
        <v>64</v>
      </c>
      <c r="H101" s="76" t="s">
        <v>64</v>
      </c>
      <c r="I101" s="108">
        <f t="shared" si="3"/>
        <v>0</v>
      </c>
      <c r="J101" s="78"/>
    </row>
    <row r="102" spans="1:10">
      <c r="A102" s="98">
        <f t="shared" ca="1" si="2"/>
        <v>98</v>
      </c>
      <c r="B102" s="98" t="s">
        <v>1263</v>
      </c>
      <c r="C102" s="98" t="s">
        <v>147</v>
      </c>
      <c r="D102" s="98">
        <v>2</v>
      </c>
      <c r="E102" s="98" t="s">
        <v>1315</v>
      </c>
      <c r="F102" s="76" t="s">
        <v>64</v>
      </c>
      <c r="G102" s="76" t="s">
        <v>64</v>
      </c>
      <c r="H102" s="76" t="s">
        <v>64</v>
      </c>
      <c r="I102" s="108">
        <f t="shared" si="3"/>
        <v>0</v>
      </c>
      <c r="J102" s="78"/>
    </row>
    <row r="103" spans="1:10">
      <c r="A103" s="98">
        <f t="shared" ca="1" si="2"/>
        <v>99</v>
      </c>
      <c r="B103" s="98" t="s">
        <v>1273</v>
      </c>
      <c r="C103" s="98" t="s">
        <v>147</v>
      </c>
      <c r="D103" s="98">
        <v>3</v>
      </c>
      <c r="E103" s="98" t="s">
        <v>1316</v>
      </c>
      <c r="F103" s="76" t="s">
        <v>64</v>
      </c>
      <c r="G103" s="76" t="s">
        <v>64</v>
      </c>
      <c r="H103" s="76" t="s">
        <v>64</v>
      </c>
      <c r="I103" s="108">
        <f t="shared" si="3"/>
        <v>0</v>
      </c>
      <c r="J103" s="78"/>
    </row>
    <row r="104" spans="1:10">
      <c r="A104" s="98">
        <f t="shared" ca="1" si="2"/>
        <v>100</v>
      </c>
      <c r="B104" s="98" t="s">
        <v>1275</v>
      </c>
      <c r="C104" s="98" t="s">
        <v>147</v>
      </c>
      <c r="D104" s="98" t="s">
        <v>657</v>
      </c>
      <c r="E104" s="98" t="s">
        <v>1317</v>
      </c>
      <c r="F104" s="76" t="s">
        <v>64</v>
      </c>
      <c r="G104" s="76" t="s">
        <v>64</v>
      </c>
      <c r="H104" s="76" t="s">
        <v>64</v>
      </c>
      <c r="I104" s="108">
        <f t="shared" si="3"/>
        <v>0</v>
      </c>
      <c r="J104" s="78"/>
    </row>
    <row r="105" spans="1:10">
      <c r="A105" s="98">
        <f t="shared" ca="1" si="2"/>
        <v>101</v>
      </c>
      <c r="B105" s="98" t="s">
        <v>874</v>
      </c>
      <c r="C105" s="98" t="s">
        <v>148</v>
      </c>
      <c r="D105" s="98">
        <v>4</v>
      </c>
      <c r="E105" s="98" t="s">
        <v>920</v>
      </c>
      <c r="F105" s="76" t="s">
        <v>64</v>
      </c>
      <c r="G105" s="76" t="s">
        <v>64</v>
      </c>
      <c r="H105" s="76" t="s">
        <v>64</v>
      </c>
      <c r="I105" s="108">
        <f t="shared" si="3"/>
        <v>0</v>
      </c>
      <c r="J105" s="78"/>
    </row>
    <row r="106" spans="1:10">
      <c r="A106" s="98">
        <f t="shared" ca="1" si="2"/>
        <v>102</v>
      </c>
      <c r="B106" s="98" t="s">
        <v>875</v>
      </c>
      <c r="C106" s="98" t="s">
        <v>148</v>
      </c>
      <c r="D106" s="98">
        <v>5</v>
      </c>
      <c r="E106" s="98" t="s">
        <v>921</v>
      </c>
      <c r="F106" s="76" t="s">
        <v>64</v>
      </c>
      <c r="G106" s="76" t="s">
        <v>64</v>
      </c>
      <c r="H106" s="76" t="s">
        <v>64</v>
      </c>
      <c r="I106" s="108">
        <f t="shared" si="3"/>
        <v>0</v>
      </c>
      <c r="J106" s="78"/>
    </row>
    <row r="107" spans="1:10">
      <c r="A107" s="98">
        <f t="shared" ca="1" si="2"/>
        <v>103</v>
      </c>
      <c r="B107" s="98" t="s">
        <v>876</v>
      </c>
      <c r="C107" s="98" t="s">
        <v>148</v>
      </c>
      <c r="D107" s="98" t="s">
        <v>571</v>
      </c>
      <c r="E107" s="98" t="s">
        <v>922</v>
      </c>
      <c r="F107" s="76" t="s">
        <v>64</v>
      </c>
      <c r="G107" s="76" t="s">
        <v>64</v>
      </c>
      <c r="H107" s="76" t="s">
        <v>64</v>
      </c>
      <c r="I107" s="108">
        <f t="shared" si="3"/>
        <v>0</v>
      </c>
      <c r="J107" s="78"/>
    </row>
    <row r="108" spans="1:10">
      <c r="A108" s="98">
        <f t="shared" ca="1" si="2"/>
        <v>104</v>
      </c>
      <c r="B108" s="98" t="s">
        <v>877</v>
      </c>
      <c r="C108" s="98" t="s">
        <v>148</v>
      </c>
      <c r="D108" s="98" t="s">
        <v>127</v>
      </c>
      <c r="E108" s="98" t="s">
        <v>923</v>
      </c>
      <c r="F108" s="76" t="s">
        <v>64</v>
      </c>
      <c r="G108" s="76" t="s">
        <v>64</v>
      </c>
      <c r="H108" s="76" t="s">
        <v>64</v>
      </c>
      <c r="I108" s="108">
        <f t="shared" si="3"/>
        <v>0</v>
      </c>
      <c r="J108" s="78"/>
    </row>
    <row r="109" spans="1:10">
      <c r="A109" s="98">
        <f t="shared" ca="1" si="2"/>
        <v>105</v>
      </c>
      <c r="B109" s="98" t="s">
        <v>878</v>
      </c>
      <c r="C109" s="98" t="s">
        <v>148</v>
      </c>
      <c r="D109" s="98">
        <v>3</v>
      </c>
      <c r="E109" s="98" t="s">
        <v>924</v>
      </c>
      <c r="F109" s="76" t="s">
        <v>64</v>
      </c>
      <c r="G109" s="76" t="s">
        <v>64</v>
      </c>
      <c r="H109" s="76" t="s">
        <v>64</v>
      </c>
      <c r="I109" s="108">
        <f t="shared" si="3"/>
        <v>0</v>
      </c>
      <c r="J109" s="78"/>
    </row>
    <row r="110" spans="1:10">
      <c r="A110" s="98">
        <f t="shared" ca="1" si="2"/>
        <v>106</v>
      </c>
      <c r="B110" s="98" t="s">
        <v>879</v>
      </c>
      <c r="C110" s="98" t="s">
        <v>149</v>
      </c>
      <c r="D110" s="98">
        <v>4</v>
      </c>
      <c r="E110" s="98" t="s">
        <v>925</v>
      </c>
      <c r="F110" s="76" t="s">
        <v>64</v>
      </c>
      <c r="G110" s="76" t="s">
        <v>64</v>
      </c>
      <c r="H110" s="76" t="s">
        <v>64</v>
      </c>
      <c r="I110" s="108">
        <f t="shared" si="3"/>
        <v>0</v>
      </c>
      <c r="J110" s="78"/>
    </row>
    <row r="111" spans="1:10">
      <c r="A111" s="98">
        <f t="shared" ca="1" si="2"/>
        <v>107</v>
      </c>
      <c r="B111" s="98" t="s">
        <v>880</v>
      </c>
      <c r="C111" s="98" t="s">
        <v>149</v>
      </c>
      <c r="D111" s="98">
        <v>5</v>
      </c>
      <c r="E111" s="98" t="s">
        <v>926</v>
      </c>
      <c r="F111" s="76" t="s">
        <v>64</v>
      </c>
      <c r="G111" s="76" t="s">
        <v>64</v>
      </c>
      <c r="H111" s="76" t="s">
        <v>64</v>
      </c>
      <c r="I111" s="108">
        <f t="shared" si="3"/>
        <v>0</v>
      </c>
      <c r="J111" s="78"/>
    </row>
    <row r="112" spans="1:10">
      <c r="A112" s="98">
        <f t="shared" ca="1" si="2"/>
        <v>108</v>
      </c>
      <c r="B112" s="98" t="s">
        <v>881</v>
      </c>
      <c r="C112" s="98" t="s">
        <v>149</v>
      </c>
      <c r="D112" s="98" t="s">
        <v>571</v>
      </c>
      <c r="E112" s="98" t="s">
        <v>927</v>
      </c>
      <c r="F112" s="76" t="s">
        <v>64</v>
      </c>
      <c r="G112" s="76" t="s">
        <v>64</v>
      </c>
      <c r="H112" s="76" t="s">
        <v>64</v>
      </c>
      <c r="I112" s="108">
        <f t="shared" si="3"/>
        <v>0</v>
      </c>
      <c r="J112" s="78"/>
    </row>
    <row r="113" spans="1:10">
      <c r="A113" s="98">
        <f t="shared" ca="1" si="2"/>
        <v>109</v>
      </c>
      <c r="B113" s="98" t="s">
        <v>882</v>
      </c>
      <c r="C113" s="98" t="s">
        <v>149</v>
      </c>
      <c r="D113" s="98" t="s">
        <v>127</v>
      </c>
      <c r="E113" s="98" t="s">
        <v>928</v>
      </c>
      <c r="F113" s="76" t="s">
        <v>64</v>
      </c>
      <c r="G113" s="76" t="s">
        <v>64</v>
      </c>
      <c r="H113" s="76" t="s">
        <v>64</v>
      </c>
      <c r="I113" s="108">
        <f t="shared" si="3"/>
        <v>0</v>
      </c>
      <c r="J113" s="78"/>
    </row>
    <row r="114" spans="1:10">
      <c r="A114" s="98">
        <f t="shared" ca="1" si="2"/>
        <v>110</v>
      </c>
      <c r="B114" s="98" t="s">
        <v>883</v>
      </c>
      <c r="C114" s="98" t="s">
        <v>149</v>
      </c>
      <c r="D114" s="98">
        <v>3</v>
      </c>
      <c r="E114" s="98" t="s">
        <v>929</v>
      </c>
      <c r="F114" s="76" t="s">
        <v>64</v>
      </c>
      <c r="G114" s="76" t="s">
        <v>64</v>
      </c>
      <c r="H114" s="76" t="s">
        <v>64</v>
      </c>
      <c r="I114" s="108">
        <f t="shared" si="3"/>
        <v>0</v>
      </c>
      <c r="J114" s="78"/>
    </row>
    <row r="115" spans="1:10">
      <c r="A115" s="98">
        <f t="shared" ca="1" si="2"/>
        <v>111</v>
      </c>
      <c r="B115" s="98" t="s">
        <v>884</v>
      </c>
      <c r="C115" s="98" t="s">
        <v>150</v>
      </c>
      <c r="D115" s="98">
        <v>4</v>
      </c>
      <c r="E115" s="98" t="s">
        <v>930</v>
      </c>
      <c r="F115" s="76" t="s">
        <v>64</v>
      </c>
      <c r="G115" s="76" t="s">
        <v>64</v>
      </c>
      <c r="H115" s="76" t="s">
        <v>64</v>
      </c>
      <c r="I115" s="108">
        <f t="shared" si="3"/>
        <v>0</v>
      </c>
      <c r="J115" s="78"/>
    </row>
    <row r="116" spans="1:10">
      <c r="A116" s="98">
        <f t="shared" ca="1" si="2"/>
        <v>112</v>
      </c>
      <c r="B116" s="98" t="s">
        <v>885</v>
      </c>
      <c r="C116" s="98" t="s">
        <v>150</v>
      </c>
      <c r="D116" s="98">
        <v>5</v>
      </c>
      <c r="E116" s="98" t="s">
        <v>931</v>
      </c>
      <c r="F116" s="76" t="s">
        <v>64</v>
      </c>
      <c r="G116" s="76" t="s">
        <v>64</v>
      </c>
      <c r="H116" s="76" t="s">
        <v>64</v>
      </c>
      <c r="I116" s="108">
        <f t="shared" si="3"/>
        <v>0</v>
      </c>
      <c r="J116" s="78"/>
    </row>
    <row r="117" spans="1:10">
      <c r="A117" s="98">
        <f t="shared" ca="1" si="2"/>
        <v>113</v>
      </c>
      <c r="B117" s="98" t="s">
        <v>886</v>
      </c>
      <c r="C117" s="98" t="s">
        <v>150</v>
      </c>
      <c r="D117" s="98" t="s">
        <v>571</v>
      </c>
      <c r="E117" s="98" t="s">
        <v>932</v>
      </c>
      <c r="F117" s="76" t="s">
        <v>64</v>
      </c>
      <c r="G117" s="76" t="s">
        <v>64</v>
      </c>
      <c r="H117" s="76" t="s">
        <v>64</v>
      </c>
      <c r="I117" s="108">
        <f t="shared" si="3"/>
        <v>0</v>
      </c>
      <c r="J117" s="78"/>
    </row>
    <row r="118" spans="1:10">
      <c r="A118" s="98">
        <f t="shared" ca="1" si="2"/>
        <v>114</v>
      </c>
      <c r="B118" s="98" t="s">
        <v>887</v>
      </c>
      <c r="C118" s="98" t="s">
        <v>150</v>
      </c>
      <c r="D118" s="98" t="s">
        <v>127</v>
      </c>
      <c r="E118" s="98" t="s">
        <v>933</v>
      </c>
      <c r="F118" s="76" t="s">
        <v>64</v>
      </c>
      <c r="G118" s="76" t="s">
        <v>64</v>
      </c>
      <c r="H118" s="76" t="s">
        <v>64</v>
      </c>
      <c r="I118" s="108">
        <f t="shared" si="3"/>
        <v>0</v>
      </c>
      <c r="J118" s="78"/>
    </row>
    <row r="119" spans="1:10">
      <c r="A119" s="98">
        <f t="shared" ca="1" si="2"/>
        <v>115</v>
      </c>
      <c r="B119" s="98" t="s">
        <v>888</v>
      </c>
      <c r="C119" s="98" t="s">
        <v>150</v>
      </c>
      <c r="D119" s="98">
        <v>3</v>
      </c>
      <c r="E119" s="98" t="s">
        <v>934</v>
      </c>
      <c r="F119" s="76" t="s">
        <v>64</v>
      </c>
      <c r="G119" s="76" t="s">
        <v>64</v>
      </c>
      <c r="H119" s="76" t="s">
        <v>64</v>
      </c>
      <c r="I119" s="108">
        <f t="shared" si="3"/>
        <v>0</v>
      </c>
      <c r="J119" s="78"/>
    </row>
    <row r="120" spans="1:10">
      <c r="A120" s="98">
        <f t="shared" ca="1" si="2"/>
        <v>116</v>
      </c>
      <c r="B120" s="98"/>
      <c r="C120" s="98" t="s">
        <v>71</v>
      </c>
      <c r="D120" s="98" t="s">
        <v>153</v>
      </c>
      <c r="E120" s="98" t="s">
        <v>935</v>
      </c>
      <c r="F120" s="76" t="s">
        <v>64</v>
      </c>
      <c r="G120" s="76" t="s">
        <v>64</v>
      </c>
      <c r="H120" s="76" t="s">
        <v>64</v>
      </c>
      <c r="I120" s="108">
        <f t="shared" si="3"/>
        <v>0</v>
      </c>
      <c r="J120" s="78"/>
    </row>
    <row r="121" spans="1:10">
      <c r="A121" s="98">
        <f t="shared" ca="1" si="2"/>
        <v>117</v>
      </c>
      <c r="B121" s="98"/>
      <c r="C121" s="98" t="s">
        <v>72</v>
      </c>
      <c r="D121" s="98" t="s">
        <v>153</v>
      </c>
      <c r="E121" s="98" t="s">
        <v>936</v>
      </c>
      <c r="F121" s="76" t="s">
        <v>64</v>
      </c>
      <c r="G121" s="76" t="s">
        <v>64</v>
      </c>
      <c r="H121" s="76" t="s">
        <v>64</v>
      </c>
      <c r="I121" s="108">
        <f t="shared" si="3"/>
        <v>0</v>
      </c>
      <c r="J121" s="78"/>
    </row>
    <row r="122" spans="1:10">
      <c r="A122" s="98">
        <f t="shared" ca="1" si="2"/>
        <v>118</v>
      </c>
      <c r="B122" s="98"/>
      <c r="C122" s="98" t="s">
        <v>63</v>
      </c>
      <c r="D122" s="98" t="s">
        <v>127</v>
      </c>
      <c r="E122" s="98" t="s">
        <v>937</v>
      </c>
      <c r="F122" s="76" t="s">
        <v>64</v>
      </c>
      <c r="G122" s="76" t="s">
        <v>64</v>
      </c>
      <c r="H122" s="76" t="s">
        <v>64</v>
      </c>
      <c r="I122" s="108">
        <f t="shared" si="3"/>
        <v>0</v>
      </c>
      <c r="J122" s="78"/>
    </row>
    <row r="123" spans="1:10">
      <c r="A123" s="98">
        <f t="shared" ca="1" si="2"/>
        <v>119</v>
      </c>
      <c r="B123" s="98"/>
      <c r="C123" s="98" t="s">
        <v>63</v>
      </c>
      <c r="D123" s="98" t="s">
        <v>125</v>
      </c>
      <c r="E123" s="98" t="s">
        <v>938</v>
      </c>
      <c r="F123" s="76" t="s">
        <v>64</v>
      </c>
      <c r="G123" s="76" t="s">
        <v>64</v>
      </c>
      <c r="H123" s="76" t="s">
        <v>64</v>
      </c>
      <c r="I123" s="108">
        <f t="shared" si="3"/>
        <v>0</v>
      </c>
      <c r="J123" s="78"/>
    </row>
    <row r="124" spans="1:10">
      <c r="A124" s="98">
        <f t="shared" ca="1" si="2"/>
        <v>120</v>
      </c>
      <c r="B124" s="98"/>
      <c r="C124" s="98" t="s">
        <v>352</v>
      </c>
      <c r="D124" s="98" t="s">
        <v>127</v>
      </c>
      <c r="E124" s="98" t="s">
        <v>939</v>
      </c>
      <c r="F124" s="76" t="s">
        <v>64</v>
      </c>
      <c r="G124" s="76" t="s">
        <v>64</v>
      </c>
      <c r="H124" s="76" t="s">
        <v>64</v>
      </c>
      <c r="I124" s="108">
        <f t="shared" si="3"/>
        <v>0</v>
      </c>
      <c r="J124" s="78"/>
    </row>
    <row r="125" spans="1:10">
      <c r="A125" s="98">
        <f t="shared" ca="1" si="2"/>
        <v>121</v>
      </c>
      <c r="B125" s="98"/>
      <c r="C125" s="98" t="s">
        <v>352</v>
      </c>
      <c r="D125" s="98" t="s">
        <v>125</v>
      </c>
      <c r="E125" s="98" t="s">
        <v>940</v>
      </c>
      <c r="F125" s="76" t="s">
        <v>64</v>
      </c>
      <c r="G125" s="76" t="s">
        <v>64</v>
      </c>
      <c r="H125" s="76" t="s">
        <v>64</v>
      </c>
      <c r="I125" s="108">
        <f t="shared" si="3"/>
        <v>0</v>
      </c>
      <c r="J125" s="78"/>
    </row>
    <row r="126" spans="1:10">
      <c r="A126" s="98">
        <f t="shared" ca="1" si="2"/>
        <v>122</v>
      </c>
      <c r="B126" s="98"/>
      <c r="C126" s="98" t="s">
        <v>65</v>
      </c>
      <c r="D126" s="98" t="s">
        <v>153</v>
      </c>
      <c r="E126" s="98" t="s">
        <v>941</v>
      </c>
      <c r="F126" s="76" t="s">
        <v>64</v>
      </c>
      <c r="G126" s="76" t="s">
        <v>64</v>
      </c>
      <c r="H126" s="76" t="s">
        <v>64</v>
      </c>
      <c r="I126" s="108">
        <f t="shared" si="3"/>
        <v>0</v>
      </c>
      <c r="J126" s="78"/>
    </row>
    <row r="127" spans="1:10">
      <c r="A127" s="98">
        <f t="shared" ca="1" si="2"/>
        <v>123</v>
      </c>
      <c r="B127" s="98"/>
      <c r="C127" s="98" t="s">
        <v>161</v>
      </c>
      <c r="D127" s="98" t="s">
        <v>153</v>
      </c>
      <c r="E127" s="98" t="s">
        <v>942</v>
      </c>
      <c r="F127" s="76" t="s">
        <v>64</v>
      </c>
      <c r="G127" s="76" t="s">
        <v>64</v>
      </c>
      <c r="H127" s="76" t="s">
        <v>64</v>
      </c>
      <c r="I127" s="108">
        <f t="shared" si="3"/>
        <v>0</v>
      </c>
      <c r="J127" s="78"/>
    </row>
  </sheetData>
  <mergeCells count="6">
    <mergeCell ref="A1:E1"/>
    <mergeCell ref="I1:I3"/>
    <mergeCell ref="J1:J3"/>
    <mergeCell ref="A2:E2"/>
    <mergeCell ref="K2:N3"/>
    <mergeCell ref="A3:E3"/>
  </mergeCells>
  <conditionalFormatting sqref="F5:H127 I6:I127">
    <cfRule type="expression" dxfId="8" priority="1">
      <formula>$I5&gt;67%</formula>
    </cfRule>
    <cfRule type="expression" dxfId="7" priority="2">
      <formula>$I5&gt;34%</formula>
    </cfRule>
    <cfRule type="expression" dxfId="6" priority="3">
      <formula>$I5&gt;1%</formula>
    </cfRule>
  </conditionalFormatting>
  <conditionalFormatting sqref="I5">
    <cfRule type="expression" dxfId="5" priority="34">
      <formula>$I5&gt;67%</formula>
    </cfRule>
    <cfRule type="expression" dxfId="4" priority="35">
      <formula>$I5&gt;34%</formula>
    </cfRule>
    <cfRule type="expression" dxfId="3" priority="36">
      <formula>$I5&gt;1%</formula>
    </cfRule>
  </conditionalFormatting>
  <dataValidations count="1">
    <dataValidation type="list" errorStyle="information" allowBlank="1" showInputMessage="1" showErrorMessage="1" sqref="F5:H127">
      <formula1>"да,нет"</formula1>
    </dataValidation>
  </dataValidations>
  <hyperlinks>
    <hyperlink ref="K2:N3" location="Готовность!A1" display="Готовность"/>
  </hyperlinks>
  <pageMargins left="0.7" right="0.7" top="0.75" bottom="0.75" header="0.3" footer="0.3"/>
  <pageSetup paperSize="9" orientation="landscape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4"/>
  <sheetViews>
    <sheetView topLeftCell="A106" workbookViewId="0">
      <selection activeCell="B121" sqref="B121"/>
    </sheetView>
  </sheetViews>
  <sheetFormatPr defaultColWidth="9.109375" defaultRowHeight="14.4"/>
  <cols>
    <col min="1" max="1" width="5.33203125" style="80" bestFit="1" customWidth="1"/>
    <col min="2" max="2" width="11.109375" style="80" bestFit="1" customWidth="1"/>
    <col min="3" max="3" width="9.5546875" style="80" bestFit="1" customWidth="1"/>
    <col min="4" max="4" width="10.88671875" style="80" bestFit="1" customWidth="1"/>
    <col min="5" max="5" width="67.44140625" style="80" bestFit="1" customWidth="1"/>
    <col min="6" max="7" width="11" style="83" bestFit="1" customWidth="1"/>
    <col min="8" max="8" width="7.109375" style="83" bestFit="1" customWidth="1"/>
    <col min="9" max="9" width="10" style="83" bestFit="1" customWidth="1"/>
    <col min="10" max="10" width="12.5546875" style="83" bestFit="1" customWidth="1"/>
    <col min="11" max="11" width="10" style="83" bestFit="1" customWidth="1"/>
    <col min="12" max="12" width="7.109375" style="83" bestFit="1" customWidth="1"/>
    <col min="13" max="13" width="11.5546875" style="83" bestFit="1" customWidth="1"/>
    <col min="14" max="14" width="4" style="83" bestFit="1" customWidth="1"/>
    <col min="15" max="15" width="29.6640625" style="83" customWidth="1"/>
    <col min="16" max="16384" width="9.109375" style="83"/>
  </cols>
  <sheetData>
    <row r="1" spans="1:18" ht="43.8" thickBot="1">
      <c r="A1" s="125" t="s">
        <v>7</v>
      </c>
      <c r="B1" s="126"/>
      <c r="C1" s="126"/>
      <c r="D1" s="126"/>
      <c r="E1" s="127"/>
      <c r="F1" s="34" t="s">
        <v>10</v>
      </c>
      <c r="G1" s="34" t="s">
        <v>11</v>
      </c>
      <c r="H1" s="33" t="s">
        <v>3</v>
      </c>
      <c r="I1" s="128" t="s">
        <v>12</v>
      </c>
      <c r="J1" s="117" t="s">
        <v>13</v>
      </c>
      <c r="K1" s="34" t="s">
        <v>14</v>
      </c>
      <c r="L1" s="2">
        <f>SUM(I5:$I$989) / N1</f>
        <v>0</v>
      </c>
      <c r="M1" s="34" t="s">
        <v>15</v>
      </c>
      <c r="N1" s="23">
        <f>COUNTA(E$5:E881)</f>
        <v>120</v>
      </c>
    </row>
    <row r="2" spans="1:18" ht="15" thickBot="1">
      <c r="A2" s="125" t="s">
        <v>8</v>
      </c>
      <c r="B2" s="126"/>
      <c r="C2" s="126"/>
      <c r="D2" s="126"/>
      <c r="E2" s="127"/>
      <c r="F2" s="1">
        <f>COUNTIF(F5:$F$989,"да")</f>
        <v>0</v>
      </c>
      <c r="G2" s="1">
        <f>COUNTIF(G5:$G$989,"да")</f>
        <v>0</v>
      </c>
      <c r="H2" s="1">
        <f>COUNTIF(H5:$H$989,"да")</f>
        <v>0</v>
      </c>
      <c r="I2" s="129"/>
      <c r="J2" s="131"/>
      <c r="K2" s="133" t="str">
        <f>HYPERLINK("[Готовность Самара 2.xlsx]'Готовность'!A1", "Готовность")</f>
        <v>Готовность</v>
      </c>
      <c r="L2" s="134"/>
      <c r="M2" s="134"/>
      <c r="N2" s="135"/>
    </row>
    <row r="3" spans="1:18" ht="15" thickBot="1">
      <c r="A3" s="125" t="s">
        <v>9</v>
      </c>
      <c r="B3" s="126"/>
      <c r="C3" s="126"/>
      <c r="D3" s="126"/>
      <c r="E3" s="127"/>
      <c r="F3" s="9">
        <f>F2/$N$1</f>
        <v>0</v>
      </c>
      <c r="G3" s="9">
        <f>G2/$N$1</f>
        <v>0</v>
      </c>
      <c r="H3" s="9">
        <f>H2/$N$1</f>
        <v>0</v>
      </c>
      <c r="I3" s="130"/>
      <c r="J3" s="132"/>
      <c r="K3" s="136"/>
      <c r="L3" s="137"/>
      <c r="M3" s="137"/>
      <c r="N3" s="138"/>
    </row>
    <row r="4" spans="1:18">
      <c r="A4" s="104">
        <v>0</v>
      </c>
      <c r="B4" s="74" t="s">
        <v>169</v>
      </c>
      <c r="C4" s="74" t="s">
        <v>170</v>
      </c>
      <c r="D4" s="74" t="s">
        <v>171</v>
      </c>
      <c r="E4" s="75"/>
      <c r="F4" s="27"/>
      <c r="G4" s="27"/>
      <c r="H4" s="27"/>
      <c r="I4" s="26"/>
      <c r="J4" s="28"/>
      <c r="K4" s="22"/>
      <c r="L4" s="22"/>
      <c r="M4" s="22"/>
      <c r="N4" s="22"/>
    </row>
    <row r="5" spans="1:18" s="16" customFormat="1">
      <c r="A5" s="98">
        <f ca="1">IF(INDIRECT(ADDRESS(ROW(),COLUMN()+4)) = "","",INDIRECT(ADDRESS(ROW()-1,COLUMN()))+1)</f>
        <v>1</v>
      </c>
      <c r="B5" s="98" t="s">
        <v>340</v>
      </c>
      <c r="C5" s="98" t="s">
        <v>81</v>
      </c>
      <c r="D5" s="98" t="s">
        <v>127</v>
      </c>
      <c r="E5" s="98" t="s">
        <v>164</v>
      </c>
      <c r="F5" s="76" t="s">
        <v>64</v>
      </c>
      <c r="G5" s="76" t="s">
        <v>64</v>
      </c>
      <c r="H5" s="76" t="s">
        <v>64</v>
      </c>
      <c r="I5" s="29">
        <f>(IF(F5="да",1,0)+IF(G5="да",1,0)+IF(H5="да",1,0))/3</f>
        <v>0</v>
      </c>
      <c r="J5" s="30" t="s">
        <v>16</v>
      </c>
      <c r="K5" s="31"/>
      <c r="L5" s="31"/>
      <c r="M5" s="31"/>
      <c r="N5" s="31"/>
    </row>
    <row r="6" spans="1:18">
      <c r="A6" s="98">
        <f ca="1">IF(INDIRECT(ADDRESS(ROW(),COLUMN()+4)) = "","",INDIRECT(ADDRESS(ROW()-1,COLUMN()))+1)</f>
        <v>2</v>
      </c>
      <c r="B6" s="98" t="s">
        <v>943</v>
      </c>
      <c r="C6" s="98" t="s">
        <v>83</v>
      </c>
      <c r="D6" s="98" t="s">
        <v>127</v>
      </c>
      <c r="E6" s="98" t="s">
        <v>165</v>
      </c>
      <c r="F6" s="76" t="s">
        <v>64</v>
      </c>
      <c r="G6" s="76" t="s">
        <v>64</v>
      </c>
      <c r="H6" s="76" t="s">
        <v>64</v>
      </c>
      <c r="I6" s="29">
        <f t="shared" ref="I6:I13" si="0">(IF(F6="да",1,0)+IF(G6="да",1,0)+IF(H6="да",1,0))/3</f>
        <v>0</v>
      </c>
      <c r="J6" s="107" t="s">
        <v>16</v>
      </c>
    </row>
    <row r="7" spans="1:18">
      <c r="A7" s="98">
        <f ca="1">IF(INDIRECT(ADDRESS(ROW(),COLUMN()+4)) = "","",INDIRECT(ADDRESS(ROW()-1,COLUMN()))+1)</f>
        <v>3</v>
      </c>
      <c r="B7" s="98" t="s">
        <v>343</v>
      </c>
      <c r="C7" s="98" t="s">
        <v>91</v>
      </c>
      <c r="D7" s="98" t="s">
        <v>127</v>
      </c>
      <c r="E7" s="98" t="s">
        <v>1052</v>
      </c>
      <c r="F7" s="76" t="s">
        <v>64</v>
      </c>
      <c r="G7" s="76" t="s">
        <v>64</v>
      </c>
      <c r="H7" s="76" t="s">
        <v>64</v>
      </c>
      <c r="I7" s="29">
        <f t="shared" si="0"/>
        <v>0</v>
      </c>
      <c r="J7" s="78" t="s">
        <v>16</v>
      </c>
    </row>
    <row r="8" spans="1:18">
      <c r="A8" s="98">
        <f t="shared" ref="A8:A71" ca="1" si="1">IF(INDIRECT(ADDRESS(ROW(),COLUMN()+4)) = "","",INDIRECT(ADDRESS(ROW()-1,COLUMN()))+1)</f>
        <v>4</v>
      </c>
      <c r="B8" s="98" t="s">
        <v>342</v>
      </c>
      <c r="C8" s="98" t="s">
        <v>91</v>
      </c>
      <c r="D8" s="98" t="s">
        <v>125</v>
      </c>
      <c r="E8" s="98" t="s">
        <v>1053</v>
      </c>
      <c r="F8" s="76" t="s">
        <v>64</v>
      </c>
      <c r="G8" s="76" t="s">
        <v>64</v>
      </c>
      <c r="H8" s="76" t="s">
        <v>64</v>
      </c>
      <c r="I8" s="29">
        <f t="shared" si="0"/>
        <v>0</v>
      </c>
      <c r="J8" s="78" t="s">
        <v>16</v>
      </c>
    </row>
    <row r="9" spans="1:18">
      <c r="A9" s="98">
        <f t="shared" ca="1" si="1"/>
        <v>5</v>
      </c>
      <c r="B9" s="98" t="s">
        <v>344</v>
      </c>
      <c r="C9" s="98" t="s">
        <v>91</v>
      </c>
      <c r="D9" s="98" t="s">
        <v>126</v>
      </c>
      <c r="E9" s="98" t="s">
        <v>1054</v>
      </c>
      <c r="F9" s="76" t="s">
        <v>64</v>
      </c>
      <c r="G9" s="76" t="s">
        <v>64</v>
      </c>
      <c r="H9" s="76" t="s">
        <v>64</v>
      </c>
      <c r="I9" s="29">
        <f t="shared" si="0"/>
        <v>0</v>
      </c>
      <c r="J9" s="78"/>
      <c r="M9" s="24"/>
      <c r="N9" s="24"/>
      <c r="O9" s="24"/>
      <c r="P9" s="24"/>
      <c r="Q9" s="24"/>
      <c r="R9" s="24"/>
    </row>
    <row r="10" spans="1:18">
      <c r="A10" s="98">
        <f t="shared" ca="1" si="1"/>
        <v>6</v>
      </c>
      <c r="B10" s="98" t="s">
        <v>348</v>
      </c>
      <c r="C10" s="98" t="s">
        <v>92</v>
      </c>
      <c r="D10" s="98" t="s">
        <v>127</v>
      </c>
      <c r="E10" s="98" t="s">
        <v>1055</v>
      </c>
      <c r="F10" s="76" t="s">
        <v>64</v>
      </c>
      <c r="G10" s="76" t="s">
        <v>64</v>
      </c>
      <c r="H10" s="76" t="s">
        <v>64</v>
      </c>
      <c r="I10" s="29">
        <f t="shared" si="0"/>
        <v>0</v>
      </c>
      <c r="J10" s="78"/>
      <c r="M10" s="24"/>
      <c r="N10" s="24"/>
      <c r="O10" s="24"/>
      <c r="P10" s="24"/>
      <c r="Q10" s="24"/>
      <c r="R10" s="24"/>
    </row>
    <row r="11" spans="1:18">
      <c r="A11" s="98">
        <f t="shared" ca="1" si="1"/>
        <v>7</v>
      </c>
      <c r="B11" s="98" t="s">
        <v>347</v>
      </c>
      <c r="C11" s="98" t="s">
        <v>92</v>
      </c>
      <c r="D11" s="98" t="s">
        <v>125</v>
      </c>
      <c r="E11" s="98" t="s">
        <v>1056</v>
      </c>
      <c r="F11" s="76" t="s">
        <v>64</v>
      </c>
      <c r="G11" s="76" t="s">
        <v>64</v>
      </c>
      <c r="H11" s="76" t="s">
        <v>64</v>
      </c>
      <c r="I11" s="29">
        <f t="shared" si="0"/>
        <v>0</v>
      </c>
      <c r="J11" s="78"/>
      <c r="M11" s="24"/>
      <c r="N11" s="24"/>
      <c r="O11" s="24"/>
      <c r="P11" s="24"/>
      <c r="Q11" s="24"/>
      <c r="R11" s="24"/>
    </row>
    <row r="12" spans="1:18">
      <c r="A12" s="98">
        <f t="shared" ca="1" si="1"/>
        <v>8</v>
      </c>
      <c r="B12" s="98" t="s">
        <v>349</v>
      </c>
      <c r="C12" s="98" t="s">
        <v>92</v>
      </c>
      <c r="D12" s="98" t="s">
        <v>126</v>
      </c>
      <c r="E12" s="98" t="s">
        <v>1057</v>
      </c>
      <c r="F12" s="76" t="s">
        <v>64</v>
      </c>
      <c r="G12" s="76" t="s">
        <v>64</v>
      </c>
      <c r="H12" s="76" t="s">
        <v>64</v>
      </c>
      <c r="I12" s="29">
        <f t="shared" si="0"/>
        <v>0</v>
      </c>
      <c r="J12" s="78"/>
      <c r="M12" s="24"/>
      <c r="N12" s="24"/>
      <c r="O12" s="24"/>
      <c r="P12" s="24"/>
      <c r="Q12" s="24"/>
      <c r="R12" s="24"/>
    </row>
    <row r="13" spans="1:18">
      <c r="A13" s="98">
        <f t="shared" ca="1" si="1"/>
        <v>9</v>
      </c>
      <c r="B13" s="98" t="s">
        <v>345</v>
      </c>
      <c r="C13" s="98" t="s">
        <v>111</v>
      </c>
      <c r="D13" s="98" t="s">
        <v>127</v>
      </c>
      <c r="E13" s="98" t="s">
        <v>1058</v>
      </c>
      <c r="F13" s="76" t="s">
        <v>64</v>
      </c>
      <c r="G13" s="76" t="s">
        <v>64</v>
      </c>
      <c r="H13" s="76" t="s">
        <v>64</v>
      </c>
      <c r="I13" s="29">
        <f t="shared" si="0"/>
        <v>0</v>
      </c>
      <c r="J13" s="78"/>
      <c r="M13" s="24"/>
      <c r="N13" s="24"/>
      <c r="O13" s="24"/>
      <c r="P13" s="24"/>
      <c r="Q13" s="24"/>
      <c r="R13" s="24"/>
    </row>
    <row r="14" spans="1:18">
      <c r="A14" s="98">
        <f t="shared" ca="1" si="1"/>
        <v>10</v>
      </c>
      <c r="B14" s="98" t="s">
        <v>350</v>
      </c>
      <c r="C14" s="98" t="s">
        <v>113</v>
      </c>
      <c r="D14" s="98" t="s">
        <v>127</v>
      </c>
      <c r="E14" s="98" t="s">
        <v>38</v>
      </c>
      <c r="F14" s="76" t="s">
        <v>64</v>
      </c>
      <c r="G14" s="76" t="s">
        <v>64</v>
      </c>
      <c r="H14" s="76" t="s">
        <v>64</v>
      </c>
      <c r="I14" s="29">
        <f t="shared" ref="I14:I77" si="2">(IF(F14="да",1,0)+IF(G14="да",1,0)+IF(H14="да",1,0))/3</f>
        <v>0</v>
      </c>
      <c r="J14" s="78"/>
      <c r="M14" s="24"/>
      <c r="N14" s="24"/>
      <c r="O14" s="24"/>
      <c r="P14" s="24"/>
      <c r="Q14" s="24"/>
      <c r="R14" s="24"/>
    </row>
    <row r="15" spans="1:18">
      <c r="A15" s="98">
        <f t="shared" ca="1" si="1"/>
        <v>11</v>
      </c>
      <c r="B15" s="98" t="s">
        <v>944</v>
      </c>
      <c r="C15" s="98" t="s">
        <v>142</v>
      </c>
      <c r="D15" s="98">
        <v>1</v>
      </c>
      <c r="E15" s="98" t="s">
        <v>1374</v>
      </c>
      <c r="F15" s="76" t="s">
        <v>64</v>
      </c>
      <c r="G15" s="76" t="s">
        <v>64</v>
      </c>
      <c r="H15" s="76" t="s">
        <v>64</v>
      </c>
      <c r="I15" s="29">
        <f t="shared" si="2"/>
        <v>0</v>
      </c>
      <c r="J15" s="78"/>
      <c r="M15" s="24"/>
      <c r="N15" s="24"/>
      <c r="O15" s="24"/>
      <c r="P15" s="24"/>
      <c r="Q15" s="24"/>
      <c r="R15" s="24"/>
    </row>
    <row r="16" spans="1:18">
      <c r="A16" s="98">
        <f t="shared" ca="1" si="1"/>
        <v>12</v>
      </c>
      <c r="B16" s="98" t="s">
        <v>945</v>
      </c>
      <c r="C16" s="98" t="s">
        <v>142</v>
      </c>
      <c r="D16" s="98">
        <v>2</v>
      </c>
      <c r="E16" s="98" t="s">
        <v>1375</v>
      </c>
      <c r="F16" s="76" t="s">
        <v>64</v>
      </c>
      <c r="G16" s="76" t="s">
        <v>64</v>
      </c>
      <c r="H16" s="76" t="s">
        <v>64</v>
      </c>
      <c r="I16" s="29">
        <f t="shared" si="2"/>
        <v>0</v>
      </c>
      <c r="J16" s="78"/>
      <c r="M16" s="24"/>
      <c r="N16" s="24"/>
      <c r="O16" s="24"/>
      <c r="P16" s="24"/>
      <c r="Q16" s="24"/>
      <c r="R16" s="24"/>
    </row>
    <row r="17" spans="1:18">
      <c r="A17" s="98">
        <f t="shared" ca="1" si="1"/>
        <v>13</v>
      </c>
      <c r="B17" s="98" t="s">
        <v>946</v>
      </c>
      <c r="C17" s="98" t="s">
        <v>142</v>
      </c>
      <c r="D17" s="98">
        <v>3</v>
      </c>
      <c r="E17" s="98" t="s">
        <v>1376</v>
      </c>
      <c r="F17" s="76" t="s">
        <v>64</v>
      </c>
      <c r="G17" s="76" t="s">
        <v>64</v>
      </c>
      <c r="H17" s="76" t="s">
        <v>64</v>
      </c>
      <c r="I17" s="29">
        <f t="shared" si="2"/>
        <v>0</v>
      </c>
      <c r="J17" s="78"/>
      <c r="M17" s="24"/>
      <c r="N17" s="24"/>
      <c r="O17" s="24"/>
      <c r="P17" s="24"/>
      <c r="Q17" s="24"/>
      <c r="R17" s="24"/>
    </row>
    <row r="18" spans="1:18">
      <c r="A18" s="98">
        <f t="shared" ca="1" si="1"/>
        <v>14</v>
      </c>
      <c r="B18" s="98" t="s">
        <v>947</v>
      </c>
      <c r="C18" s="98" t="s">
        <v>142</v>
      </c>
      <c r="D18" s="98">
        <v>4</v>
      </c>
      <c r="E18" s="98" t="s">
        <v>1377</v>
      </c>
      <c r="F18" s="76" t="s">
        <v>64</v>
      </c>
      <c r="G18" s="76" t="s">
        <v>64</v>
      </c>
      <c r="H18" s="76" t="s">
        <v>64</v>
      </c>
      <c r="I18" s="29">
        <f t="shared" si="2"/>
        <v>0</v>
      </c>
      <c r="J18" s="78"/>
      <c r="M18" s="24"/>
      <c r="N18" s="24"/>
      <c r="O18" s="24"/>
      <c r="P18" s="24"/>
      <c r="Q18" s="24"/>
      <c r="R18" s="24"/>
    </row>
    <row r="19" spans="1:18">
      <c r="A19" s="98">
        <f t="shared" ca="1" si="1"/>
        <v>15</v>
      </c>
      <c r="B19" s="98" t="s">
        <v>948</v>
      </c>
      <c r="C19" s="98" t="s">
        <v>142</v>
      </c>
      <c r="D19" s="98" t="s">
        <v>571</v>
      </c>
      <c r="E19" s="98" t="s">
        <v>1378</v>
      </c>
      <c r="F19" s="76" t="s">
        <v>64</v>
      </c>
      <c r="G19" s="76" t="s">
        <v>64</v>
      </c>
      <c r="H19" s="76" t="s">
        <v>64</v>
      </c>
      <c r="I19" s="29">
        <f t="shared" si="2"/>
        <v>0</v>
      </c>
      <c r="J19" s="78"/>
      <c r="M19" s="24"/>
      <c r="N19" s="24"/>
      <c r="O19" s="24"/>
      <c r="P19" s="24"/>
      <c r="Q19" s="24"/>
      <c r="R19" s="24"/>
    </row>
    <row r="20" spans="1:18">
      <c r="A20" s="98">
        <f t="shared" ca="1" si="1"/>
        <v>16</v>
      </c>
      <c r="B20" s="98" t="s">
        <v>949</v>
      </c>
      <c r="C20" s="98" t="s">
        <v>142</v>
      </c>
      <c r="D20" s="98" t="s">
        <v>571</v>
      </c>
      <c r="E20" s="98" t="s">
        <v>1379</v>
      </c>
      <c r="F20" s="76" t="s">
        <v>64</v>
      </c>
      <c r="G20" s="76" t="s">
        <v>64</v>
      </c>
      <c r="H20" s="76" t="s">
        <v>64</v>
      </c>
      <c r="I20" s="29">
        <f t="shared" si="2"/>
        <v>0</v>
      </c>
      <c r="J20" s="78"/>
      <c r="M20" s="24"/>
      <c r="N20" s="24"/>
      <c r="O20" s="24"/>
      <c r="P20" s="24"/>
      <c r="Q20" s="24"/>
      <c r="R20" s="24"/>
    </row>
    <row r="21" spans="1:18">
      <c r="A21" s="98">
        <f t="shared" ca="1" si="1"/>
        <v>17</v>
      </c>
      <c r="B21" s="98" t="s">
        <v>950</v>
      </c>
      <c r="C21" s="98" t="s">
        <v>142</v>
      </c>
      <c r="D21" s="98">
        <v>9</v>
      </c>
      <c r="E21" s="98" t="s">
        <v>1380</v>
      </c>
      <c r="F21" s="76" t="s">
        <v>64</v>
      </c>
      <c r="G21" s="76" t="s">
        <v>64</v>
      </c>
      <c r="H21" s="76" t="s">
        <v>64</v>
      </c>
      <c r="I21" s="29">
        <f t="shared" si="2"/>
        <v>0</v>
      </c>
      <c r="J21" s="78"/>
      <c r="M21" s="24"/>
      <c r="N21" s="24"/>
      <c r="O21" s="24"/>
      <c r="P21" s="24"/>
      <c r="Q21" s="24"/>
      <c r="R21" s="24"/>
    </row>
    <row r="22" spans="1:18">
      <c r="A22" s="98">
        <f t="shared" ca="1" si="1"/>
        <v>18</v>
      </c>
      <c r="B22" s="98" t="s">
        <v>951</v>
      </c>
      <c r="C22" s="98" t="s">
        <v>142</v>
      </c>
      <c r="D22" s="98" t="s">
        <v>571</v>
      </c>
      <c r="E22" s="98" t="s">
        <v>1381</v>
      </c>
      <c r="F22" s="76" t="s">
        <v>64</v>
      </c>
      <c r="G22" s="76" t="s">
        <v>64</v>
      </c>
      <c r="H22" s="76" t="s">
        <v>64</v>
      </c>
      <c r="I22" s="29">
        <f t="shared" si="2"/>
        <v>0</v>
      </c>
      <c r="J22" s="78"/>
      <c r="M22" s="24"/>
      <c r="N22" s="24"/>
      <c r="O22" s="24"/>
      <c r="P22" s="24"/>
      <c r="Q22" s="24"/>
      <c r="R22" s="24"/>
    </row>
    <row r="23" spans="1:18">
      <c r="A23" s="98">
        <f t="shared" ca="1" si="1"/>
        <v>19</v>
      </c>
      <c r="B23" s="98" t="s">
        <v>952</v>
      </c>
      <c r="C23" s="98" t="s">
        <v>142</v>
      </c>
      <c r="D23" s="98" t="s">
        <v>571</v>
      </c>
      <c r="E23" s="98" t="s">
        <v>1382</v>
      </c>
      <c r="F23" s="76" t="s">
        <v>64</v>
      </c>
      <c r="G23" s="76" t="s">
        <v>64</v>
      </c>
      <c r="H23" s="76" t="s">
        <v>64</v>
      </c>
      <c r="I23" s="29">
        <f t="shared" si="2"/>
        <v>0</v>
      </c>
      <c r="J23" s="78"/>
      <c r="M23" s="24"/>
      <c r="N23" s="24"/>
      <c r="O23" s="24"/>
      <c r="P23" s="24"/>
      <c r="Q23" s="24"/>
      <c r="R23" s="24"/>
    </row>
    <row r="24" spans="1:18">
      <c r="A24" s="98">
        <f t="shared" ca="1" si="1"/>
        <v>20</v>
      </c>
      <c r="B24" s="98" t="s">
        <v>953</v>
      </c>
      <c r="C24" s="98" t="s">
        <v>142</v>
      </c>
      <c r="D24" s="98">
        <v>5</v>
      </c>
      <c r="E24" s="98" t="s">
        <v>1383</v>
      </c>
      <c r="F24" s="76" t="s">
        <v>64</v>
      </c>
      <c r="G24" s="76" t="s">
        <v>64</v>
      </c>
      <c r="H24" s="76" t="s">
        <v>64</v>
      </c>
      <c r="I24" s="29">
        <f t="shared" si="2"/>
        <v>0</v>
      </c>
      <c r="J24" s="78"/>
      <c r="M24" s="24"/>
      <c r="N24" s="24"/>
      <c r="O24" s="24"/>
      <c r="P24" s="24"/>
      <c r="Q24" s="24"/>
      <c r="R24" s="24"/>
    </row>
    <row r="25" spans="1:18">
      <c r="A25" s="98">
        <f t="shared" ca="1" si="1"/>
        <v>21</v>
      </c>
      <c r="B25" s="98" t="s">
        <v>954</v>
      </c>
      <c r="C25" s="98" t="s">
        <v>142</v>
      </c>
      <c r="D25" s="98">
        <v>6</v>
      </c>
      <c r="E25" s="98" t="s">
        <v>1384</v>
      </c>
      <c r="F25" s="76" t="s">
        <v>64</v>
      </c>
      <c r="G25" s="76" t="s">
        <v>64</v>
      </c>
      <c r="H25" s="76" t="s">
        <v>64</v>
      </c>
      <c r="I25" s="29">
        <f t="shared" si="2"/>
        <v>0</v>
      </c>
      <c r="J25" s="78"/>
      <c r="M25" s="24"/>
      <c r="N25" s="24"/>
      <c r="O25" s="24"/>
      <c r="P25" s="24"/>
      <c r="Q25" s="24"/>
      <c r="R25" s="24"/>
    </row>
    <row r="26" spans="1:18">
      <c r="A26" s="98">
        <f t="shared" ca="1" si="1"/>
        <v>22</v>
      </c>
      <c r="B26" s="98" t="s">
        <v>955</v>
      </c>
      <c r="C26" s="98" t="s">
        <v>142</v>
      </c>
      <c r="D26" s="98" t="s">
        <v>124</v>
      </c>
      <c r="E26" s="98" t="s">
        <v>1385</v>
      </c>
      <c r="F26" s="76" t="s">
        <v>64</v>
      </c>
      <c r="G26" s="76" t="s">
        <v>64</v>
      </c>
      <c r="H26" s="76" t="s">
        <v>64</v>
      </c>
      <c r="I26" s="29">
        <f t="shared" si="2"/>
        <v>0</v>
      </c>
      <c r="J26" s="78"/>
      <c r="M26" s="24"/>
      <c r="N26" s="24"/>
      <c r="O26" s="24"/>
      <c r="P26" s="24"/>
      <c r="Q26" s="24"/>
      <c r="R26" s="24"/>
    </row>
    <row r="27" spans="1:18">
      <c r="A27" s="98">
        <f t="shared" ca="1" si="1"/>
        <v>23</v>
      </c>
      <c r="B27" s="98" t="s">
        <v>956</v>
      </c>
      <c r="C27" s="98" t="s">
        <v>143</v>
      </c>
      <c r="D27" s="98">
        <v>1</v>
      </c>
      <c r="E27" s="98" t="s">
        <v>1386</v>
      </c>
      <c r="F27" s="76" t="s">
        <v>64</v>
      </c>
      <c r="G27" s="76" t="s">
        <v>64</v>
      </c>
      <c r="H27" s="76" t="s">
        <v>64</v>
      </c>
      <c r="I27" s="29">
        <f t="shared" si="2"/>
        <v>0</v>
      </c>
      <c r="J27" s="78"/>
      <c r="M27" s="24"/>
      <c r="N27" s="24"/>
      <c r="O27" s="24"/>
      <c r="P27" s="24"/>
      <c r="Q27" s="24"/>
      <c r="R27" s="24"/>
    </row>
    <row r="28" spans="1:18">
      <c r="A28" s="98">
        <f t="shared" ca="1" si="1"/>
        <v>24</v>
      </c>
      <c r="B28" s="98" t="s">
        <v>957</v>
      </c>
      <c r="C28" s="98" t="s">
        <v>143</v>
      </c>
      <c r="D28" s="98">
        <v>2</v>
      </c>
      <c r="E28" s="98" t="s">
        <v>1387</v>
      </c>
      <c r="F28" s="76" t="s">
        <v>64</v>
      </c>
      <c r="G28" s="76" t="s">
        <v>64</v>
      </c>
      <c r="H28" s="76" t="s">
        <v>64</v>
      </c>
      <c r="I28" s="29">
        <f t="shared" si="2"/>
        <v>0</v>
      </c>
      <c r="J28" s="78"/>
      <c r="M28" s="24"/>
      <c r="N28" s="24"/>
      <c r="O28" s="24"/>
      <c r="P28" s="24"/>
      <c r="Q28" s="24"/>
      <c r="R28" s="24"/>
    </row>
    <row r="29" spans="1:18">
      <c r="A29" s="98">
        <f t="shared" ca="1" si="1"/>
        <v>25</v>
      </c>
      <c r="B29" s="98" t="s">
        <v>958</v>
      </c>
      <c r="C29" s="98" t="s">
        <v>143</v>
      </c>
      <c r="D29" s="98">
        <v>3</v>
      </c>
      <c r="E29" s="98" t="s">
        <v>1388</v>
      </c>
      <c r="F29" s="76" t="s">
        <v>64</v>
      </c>
      <c r="G29" s="76" t="s">
        <v>64</v>
      </c>
      <c r="H29" s="76" t="s">
        <v>64</v>
      </c>
      <c r="I29" s="29">
        <f t="shared" si="2"/>
        <v>0</v>
      </c>
      <c r="J29" s="78"/>
      <c r="M29" s="24"/>
      <c r="N29" s="24"/>
      <c r="O29" s="24"/>
      <c r="P29" s="24"/>
      <c r="Q29" s="24"/>
      <c r="R29" s="24"/>
    </row>
    <row r="30" spans="1:18">
      <c r="A30" s="98">
        <f t="shared" ca="1" si="1"/>
        <v>26</v>
      </c>
      <c r="B30" s="98" t="s">
        <v>959</v>
      </c>
      <c r="C30" s="98" t="s">
        <v>143</v>
      </c>
      <c r="D30" s="98">
        <v>4</v>
      </c>
      <c r="E30" s="98" t="s">
        <v>1389</v>
      </c>
      <c r="F30" s="76" t="s">
        <v>64</v>
      </c>
      <c r="G30" s="76" t="s">
        <v>64</v>
      </c>
      <c r="H30" s="76" t="s">
        <v>64</v>
      </c>
      <c r="I30" s="29">
        <f t="shared" si="2"/>
        <v>0</v>
      </c>
      <c r="J30" s="78"/>
    </row>
    <row r="31" spans="1:18">
      <c r="A31" s="98">
        <f t="shared" ca="1" si="1"/>
        <v>27</v>
      </c>
      <c r="B31" s="98" t="s">
        <v>960</v>
      </c>
      <c r="C31" s="98" t="s">
        <v>143</v>
      </c>
      <c r="D31" s="98" t="s">
        <v>571</v>
      </c>
      <c r="E31" s="98" t="s">
        <v>1390</v>
      </c>
      <c r="F31" s="76" t="s">
        <v>64</v>
      </c>
      <c r="G31" s="76" t="s">
        <v>64</v>
      </c>
      <c r="H31" s="76" t="s">
        <v>64</v>
      </c>
      <c r="I31" s="29">
        <f t="shared" si="2"/>
        <v>0</v>
      </c>
      <c r="J31" s="78"/>
    </row>
    <row r="32" spans="1:18">
      <c r="A32" s="98">
        <f t="shared" ca="1" si="1"/>
        <v>28</v>
      </c>
      <c r="B32" s="98" t="s">
        <v>961</v>
      </c>
      <c r="C32" s="98" t="s">
        <v>143</v>
      </c>
      <c r="D32" s="98" t="s">
        <v>571</v>
      </c>
      <c r="E32" s="98" t="s">
        <v>1391</v>
      </c>
      <c r="F32" s="76" t="s">
        <v>64</v>
      </c>
      <c r="G32" s="76" t="s">
        <v>64</v>
      </c>
      <c r="H32" s="76" t="s">
        <v>64</v>
      </c>
      <c r="I32" s="29">
        <f t="shared" si="2"/>
        <v>0</v>
      </c>
      <c r="J32" s="78"/>
    </row>
    <row r="33" spans="1:10">
      <c r="A33" s="98">
        <f t="shared" ca="1" si="1"/>
        <v>29</v>
      </c>
      <c r="B33" s="98" t="s">
        <v>962</v>
      </c>
      <c r="C33" s="98" t="s">
        <v>143</v>
      </c>
      <c r="D33" s="98">
        <v>9</v>
      </c>
      <c r="E33" s="98" t="s">
        <v>1392</v>
      </c>
      <c r="F33" s="76" t="s">
        <v>64</v>
      </c>
      <c r="G33" s="76" t="s">
        <v>64</v>
      </c>
      <c r="H33" s="76" t="s">
        <v>64</v>
      </c>
      <c r="I33" s="29">
        <f t="shared" si="2"/>
        <v>0</v>
      </c>
      <c r="J33" s="78"/>
    </row>
    <row r="34" spans="1:10" s="84" customFormat="1">
      <c r="A34" s="98">
        <f t="shared" ca="1" si="1"/>
        <v>30</v>
      </c>
      <c r="B34" s="98" t="s">
        <v>963</v>
      </c>
      <c r="C34" s="98" t="s">
        <v>143</v>
      </c>
      <c r="D34" s="98" t="s">
        <v>571</v>
      </c>
      <c r="E34" s="98" t="s">
        <v>1393</v>
      </c>
      <c r="F34" s="76" t="s">
        <v>64</v>
      </c>
      <c r="G34" s="76" t="s">
        <v>64</v>
      </c>
      <c r="H34" s="76" t="s">
        <v>64</v>
      </c>
      <c r="I34" s="29">
        <f t="shared" si="2"/>
        <v>0</v>
      </c>
      <c r="J34" s="78"/>
    </row>
    <row r="35" spans="1:10" s="84" customFormat="1">
      <c r="A35" s="98">
        <f t="shared" ca="1" si="1"/>
        <v>31</v>
      </c>
      <c r="B35" s="98" t="s">
        <v>964</v>
      </c>
      <c r="C35" s="98" t="s">
        <v>143</v>
      </c>
      <c r="D35" s="98" t="s">
        <v>571</v>
      </c>
      <c r="E35" s="98" t="s">
        <v>1394</v>
      </c>
      <c r="F35" s="76" t="s">
        <v>64</v>
      </c>
      <c r="G35" s="76" t="s">
        <v>64</v>
      </c>
      <c r="H35" s="76" t="s">
        <v>64</v>
      </c>
      <c r="I35" s="29">
        <f t="shared" si="2"/>
        <v>0</v>
      </c>
      <c r="J35" s="78"/>
    </row>
    <row r="36" spans="1:10" s="84" customFormat="1">
      <c r="A36" s="98">
        <f t="shared" ca="1" si="1"/>
        <v>32</v>
      </c>
      <c r="B36" s="98" t="s">
        <v>965</v>
      </c>
      <c r="C36" s="98" t="s">
        <v>143</v>
      </c>
      <c r="D36" s="98">
        <v>5</v>
      </c>
      <c r="E36" s="98" t="s">
        <v>1395</v>
      </c>
      <c r="F36" s="76" t="s">
        <v>64</v>
      </c>
      <c r="G36" s="76" t="s">
        <v>64</v>
      </c>
      <c r="H36" s="76" t="s">
        <v>64</v>
      </c>
      <c r="I36" s="29">
        <f t="shared" si="2"/>
        <v>0</v>
      </c>
      <c r="J36" s="78"/>
    </row>
    <row r="37" spans="1:10" s="84" customFormat="1">
      <c r="A37" s="98">
        <f t="shared" ca="1" si="1"/>
        <v>33</v>
      </c>
      <c r="B37" s="98" t="s">
        <v>966</v>
      </c>
      <c r="C37" s="98" t="s">
        <v>143</v>
      </c>
      <c r="D37" s="98">
        <v>6</v>
      </c>
      <c r="E37" s="98" t="s">
        <v>1396</v>
      </c>
      <c r="F37" s="76" t="s">
        <v>64</v>
      </c>
      <c r="G37" s="76" t="s">
        <v>64</v>
      </c>
      <c r="H37" s="76" t="s">
        <v>64</v>
      </c>
      <c r="I37" s="29">
        <f t="shared" si="2"/>
        <v>0</v>
      </c>
      <c r="J37" s="78"/>
    </row>
    <row r="38" spans="1:10" s="84" customFormat="1">
      <c r="A38" s="98">
        <f t="shared" ca="1" si="1"/>
        <v>34</v>
      </c>
      <c r="B38" s="98" t="s">
        <v>967</v>
      </c>
      <c r="C38" s="98" t="s">
        <v>143</v>
      </c>
      <c r="D38" s="98" t="s">
        <v>124</v>
      </c>
      <c r="E38" s="98" t="s">
        <v>1397</v>
      </c>
      <c r="F38" s="76" t="s">
        <v>64</v>
      </c>
      <c r="G38" s="76" t="s">
        <v>64</v>
      </c>
      <c r="H38" s="76" t="s">
        <v>64</v>
      </c>
      <c r="I38" s="29">
        <f t="shared" si="2"/>
        <v>0</v>
      </c>
      <c r="J38" s="78"/>
    </row>
    <row r="39" spans="1:10" s="84" customFormat="1">
      <c r="A39" s="98">
        <f t="shared" ca="1" si="1"/>
        <v>35</v>
      </c>
      <c r="B39" s="98" t="s">
        <v>968</v>
      </c>
      <c r="C39" s="98" t="s">
        <v>144</v>
      </c>
      <c r="D39" s="98">
        <v>1</v>
      </c>
      <c r="E39" s="98" t="s">
        <v>1398</v>
      </c>
      <c r="F39" s="76" t="s">
        <v>64</v>
      </c>
      <c r="G39" s="76" t="s">
        <v>64</v>
      </c>
      <c r="H39" s="76" t="s">
        <v>64</v>
      </c>
      <c r="I39" s="29">
        <f t="shared" si="2"/>
        <v>0</v>
      </c>
      <c r="J39" s="78"/>
    </row>
    <row r="40" spans="1:10" s="84" customFormat="1">
      <c r="A40" s="98">
        <f t="shared" ca="1" si="1"/>
        <v>36</v>
      </c>
      <c r="B40" s="98" t="s">
        <v>969</v>
      </c>
      <c r="C40" s="98" t="s">
        <v>144</v>
      </c>
      <c r="D40" s="98">
        <v>2</v>
      </c>
      <c r="E40" s="98" t="s">
        <v>1399</v>
      </c>
      <c r="F40" s="76" t="s">
        <v>64</v>
      </c>
      <c r="G40" s="76" t="s">
        <v>64</v>
      </c>
      <c r="H40" s="76" t="s">
        <v>64</v>
      </c>
      <c r="I40" s="29">
        <f t="shared" si="2"/>
        <v>0</v>
      </c>
      <c r="J40" s="78"/>
    </row>
    <row r="41" spans="1:10" s="84" customFormat="1">
      <c r="A41" s="98">
        <f t="shared" ca="1" si="1"/>
        <v>37</v>
      </c>
      <c r="B41" s="98" t="s">
        <v>970</v>
      </c>
      <c r="C41" s="98" t="s">
        <v>144</v>
      </c>
      <c r="D41" s="98">
        <v>3</v>
      </c>
      <c r="E41" s="98" t="s">
        <v>1400</v>
      </c>
      <c r="F41" s="76" t="s">
        <v>64</v>
      </c>
      <c r="G41" s="76" t="s">
        <v>64</v>
      </c>
      <c r="H41" s="76" t="s">
        <v>64</v>
      </c>
      <c r="I41" s="29">
        <f t="shared" si="2"/>
        <v>0</v>
      </c>
      <c r="J41" s="78"/>
    </row>
    <row r="42" spans="1:10" s="84" customFormat="1">
      <c r="A42" s="98">
        <f t="shared" ca="1" si="1"/>
        <v>38</v>
      </c>
      <c r="B42" s="98" t="s">
        <v>971</v>
      </c>
      <c r="C42" s="98" t="s">
        <v>144</v>
      </c>
      <c r="D42" s="98">
        <v>4</v>
      </c>
      <c r="E42" s="98" t="s">
        <v>1401</v>
      </c>
      <c r="F42" s="76" t="s">
        <v>64</v>
      </c>
      <c r="G42" s="76" t="s">
        <v>64</v>
      </c>
      <c r="H42" s="76" t="s">
        <v>64</v>
      </c>
      <c r="I42" s="29">
        <f t="shared" si="2"/>
        <v>0</v>
      </c>
      <c r="J42" s="78"/>
    </row>
    <row r="43" spans="1:10" s="84" customFormat="1">
      <c r="A43" s="98">
        <f t="shared" ca="1" si="1"/>
        <v>39</v>
      </c>
      <c r="B43" s="98" t="s">
        <v>972</v>
      </c>
      <c r="C43" s="98" t="s">
        <v>144</v>
      </c>
      <c r="D43" s="98" t="s">
        <v>571</v>
      </c>
      <c r="E43" s="98" t="s">
        <v>1402</v>
      </c>
      <c r="F43" s="76" t="s">
        <v>64</v>
      </c>
      <c r="G43" s="76" t="s">
        <v>64</v>
      </c>
      <c r="H43" s="76" t="s">
        <v>64</v>
      </c>
      <c r="I43" s="29">
        <f t="shared" si="2"/>
        <v>0</v>
      </c>
      <c r="J43" s="78"/>
    </row>
    <row r="44" spans="1:10" s="84" customFormat="1">
      <c r="A44" s="98">
        <f t="shared" ca="1" si="1"/>
        <v>40</v>
      </c>
      <c r="B44" s="98" t="s">
        <v>973</v>
      </c>
      <c r="C44" s="98" t="s">
        <v>144</v>
      </c>
      <c r="D44" s="98" t="s">
        <v>571</v>
      </c>
      <c r="E44" s="98" t="s">
        <v>1403</v>
      </c>
      <c r="F44" s="76" t="s">
        <v>64</v>
      </c>
      <c r="G44" s="76" t="s">
        <v>64</v>
      </c>
      <c r="H44" s="76" t="s">
        <v>64</v>
      </c>
      <c r="I44" s="29">
        <f t="shared" si="2"/>
        <v>0</v>
      </c>
      <c r="J44" s="78"/>
    </row>
    <row r="45" spans="1:10" s="84" customFormat="1">
      <c r="A45" s="98">
        <f t="shared" ca="1" si="1"/>
        <v>41</v>
      </c>
      <c r="B45" s="98" t="s">
        <v>974</v>
      </c>
      <c r="C45" s="98" t="s">
        <v>144</v>
      </c>
      <c r="D45" s="98">
        <v>9</v>
      </c>
      <c r="E45" s="98" t="s">
        <v>1404</v>
      </c>
      <c r="F45" s="76" t="s">
        <v>64</v>
      </c>
      <c r="G45" s="76" t="s">
        <v>64</v>
      </c>
      <c r="H45" s="76" t="s">
        <v>64</v>
      </c>
      <c r="I45" s="29">
        <f t="shared" si="2"/>
        <v>0</v>
      </c>
      <c r="J45" s="78"/>
    </row>
    <row r="46" spans="1:10" s="84" customFormat="1">
      <c r="A46" s="98">
        <f t="shared" ca="1" si="1"/>
        <v>42</v>
      </c>
      <c r="B46" s="98" t="s">
        <v>975</v>
      </c>
      <c r="C46" s="98" t="s">
        <v>144</v>
      </c>
      <c r="D46" s="98" t="s">
        <v>571</v>
      </c>
      <c r="E46" s="98" t="s">
        <v>1405</v>
      </c>
      <c r="F46" s="76" t="s">
        <v>64</v>
      </c>
      <c r="G46" s="76" t="s">
        <v>64</v>
      </c>
      <c r="H46" s="76" t="s">
        <v>64</v>
      </c>
      <c r="I46" s="29">
        <f t="shared" si="2"/>
        <v>0</v>
      </c>
      <c r="J46" s="78"/>
    </row>
    <row r="47" spans="1:10" s="84" customFormat="1">
      <c r="A47" s="98">
        <f t="shared" ca="1" si="1"/>
        <v>43</v>
      </c>
      <c r="B47" s="98" t="s">
        <v>976</v>
      </c>
      <c r="C47" s="98" t="s">
        <v>144</v>
      </c>
      <c r="D47" s="98" t="s">
        <v>571</v>
      </c>
      <c r="E47" s="98" t="s">
        <v>1406</v>
      </c>
      <c r="F47" s="76" t="s">
        <v>64</v>
      </c>
      <c r="G47" s="76" t="s">
        <v>64</v>
      </c>
      <c r="H47" s="76" t="s">
        <v>64</v>
      </c>
      <c r="I47" s="29">
        <f t="shared" si="2"/>
        <v>0</v>
      </c>
      <c r="J47" s="78"/>
    </row>
    <row r="48" spans="1:10" s="84" customFormat="1">
      <c r="A48" s="98">
        <f t="shared" ca="1" si="1"/>
        <v>44</v>
      </c>
      <c r="B48" s="98" t="s">
        <v>977</v>
      </c>
      <c r="C48" s="98" t="s">
        <v>144</v>
      </c>
      <c r="D48" s="98">
        <v>5</v>
      </c>
      <c r="E48" s="98" t="s">
        <v>1407</v>
      </c>
      <c r="F48" s="76" t="s">
        <v>64</v>
      </c>
      <c r="G48" s="76" t="s">
        <v>64</v>
      </c>
      <c r="H48" s="76" t="s">
        <v>64</v>
      </c>
      <c r="I48" s="29">
        <f t="shared" si="2"/>
        <v>0</v>
      </c>
      <c r="J48" s="78"/>
    </row>
    <row r="49" spans="1:10" s="84" customFormat="1">
      <c r="A49" s="98">
        <f t="shared" ca="1" si="1"/>
        <v>45</v>
      </c>
      <c r="B49" s="98" t="s">
        <v>978</v>
      </c>
      <c r="C49" s="98" t="s">
        <v>144</v>
      </c>
      <c r="D49" s="98">
        <v>6</v>
      </c>
      <c r="E49" s="98" t="s">
        <v>1408</v>
      </c>
      <c r="F49" s="76" t="s">
        <v>64</v>
      </c>
      <c r="G49" s="76" t="s">
        <v>64</v>
      </c>
      <c r="H49" s="76" t="s">
        <v>64</v>
      </c>
      <c r="I49" s="29">
        <f t="shared" si="2"/>
        <v>0</v>
      </c>
      <c r="J49" s="78"/>
    </row>
    <row r="50" spans="1:10" s="84" customFormat="1">
      <c r="A50" s="98">
        <f t="shared" ca="1" si="1"/>
        <v>46</v>
      </c>
      <c r="B50" s="98" t="s">
        <v>979</v>
      </c>
      <c r="C50" s="98" t="s">
        <v>144</v>
      </c>
      <c r="D50" s="98" t="s">
        <v>124</v>
      </c>
      <c r="E50" s="98" t="s">
        <v>1409</v>
      </c>
      <c r="F50" s="76" t="s">
        <v>64</v>
      </c>
      <c r="G50" s="76" t="s">
        <v>64</v>
      </c>
      <c r="H50" s="76" t="s">
        <v>64</v>
      </c>
      <c r="I50" s="29">
        <f t="shared" si="2"/>
        <v>0</v>
      </c>
      <c r="J50" s="78"/>
    </row>
    <row r="51" spans="1:10" s="84" customFormat="1">
      <c r="A51" s="98">
        <f t="shared" ca="1" si="1"/>
        <v>47</v>
      </c>
      <c r="B51" s="98" t="s">
        <v>980</v>
      </c>
      <c r="C51" s="98" t="s">
        <v>154</v>
      </c>
      <c r="D51" s="98">
        <v>1</v>
      </c>
      <c r="E51" s="98" t="s">
        <v>1410</v>
      </c>
      <c r="F51" s="76" t="s">
        <v>64</v>
      </c>
      <c r="G51" s="76" t="s">
        <v>64</v>
      </c>
      <c r="H51" s="76" t="s">
        <v>64</v>
      </c>
      <c r="I51" s="29">
        <f t="shared" si="2"/>
        <v>0</v>
      </c>
      <c r="J51" s="78"/>
    </row>
    <row r="52" spans="1:10" s="84" customFormat="1">
      <c r="A52" s="98">
        <f t="shared" ca="1" si="1"/>
        <v>48</v>
      </c>
      <c r="B52" s="98" t="s">
        <v>981</v>
      </c>
      <c r="C52" s="98" t="s">
        <v>154</v>
      </c>
      <c r="D52" s="98">
        <v>2</v>
      </c>
      <c r="E52" s="98" t="s">
        <v>1411</v>
      </c>
      <c r="F52" s="76" t="s">
        <v>64</v>
      </c>
      <c r="G52" s="76" t="s">
        <v>64</v>
      </c>
      <c r="H52" s="76" t="s">
        <v>64</v>
      </c>
      <c r="I52" s="29">
        <f t="shared" si="2"/>
        <v>0</v>
      </c>
      <c r="J52" s="78"/>
    </row>
    <row r="53" spans="1:10" s="84" customFormat="1">
      <c r="A53" s="98">
        <f t="shared" ca="1" si="1"/>
        <v>49</v>
      </c>
      <c r="B53" s="98" t="s">
        <v>982</v>
      </c>
      <c r="C53" s="98" t="s">
        <v>154</v>
      </c>
      <c r="D53" s="98">
        <v>3</v>
      </c>
      <c r="E53" s="98" t="s">
        <v>1412</v>
      </c>
      <c r="F53" s="76" t="s">
        <v>64</v>
      </c>
      <c r="G53" s="76" t="s">
        <v>64</v>
      </c>
      <c r="H53" s="76" t="s">
        <v>64</v>
      </c>
      <c r="I53" s="29">
        <f t="shared" si="2"/>
        <v>0</v>
      </c>
      <c r="J53" s="78"/>
    </row>
    <row r="54" spans="1:10" s="84" customFormat="1">
      <c r="A54" s="98">
        <f t="shared" ca="1" si="1"/>
        <v>50</v>
      </c>
      <c r="B54" s="98" t="s">
        <v>983</v>
      </c>
      <c r="C54" s="98" t="s">
        <v>154</v>
      </c>
      <c r="D54" s="98">
        <v>4</v>
      </c>
      <c r="E54" s="98" t="s">
        <v>1413</v>
      </c>
      <c r="F54" s="76" t="s">
        <v>64</v>
      </c>
      <c r="G54" s="76" t="s">
        <v>64</v>
      </c>
      <c r="H54" s="76" t="s">
        <v>64</v>
      </c>
      <c r="I54" s="29">
        <f t="shared" si="2"/>
        <v>0</v>
      </c>
      <c r="J54" s="78"/>
    </row>
    <row r="55" spans="1:10" s="84" customFormat="1">
      <c r="A55" s="98">
        <f t="shared" ca="1" si="1"/>
        <v>51</v>
      </c>
      <c r="B55" s="98" t="s">
        <v>984</v>
      </c>
      <c r="C55" s="98" t="s">
        <v>154</v>
      </c>
      <c r="D55" s="98" t="s">
        <v>571</v>
      </c>
      <c r="E55" s="98" t="s">
        <v>1414</v>
      </c>
      <c r="F55" s="76" t="s">
        <v>64</v>
      </c>
      <c r="G55" s="76" t="s">
        <v>64</v>
      </c>
      <c r="H55" s="76" t="s">
        <v>64</v>
      </c>
      <c r="I55" s="29">
        <f t="shared" si="2"/>
        <v>0</v>
      </c>
      <c r="J55" s="78"/>
    </row>
    <row r="56" spans="1:10" s="84" customFormat="1">
      <c r="A56" s="98">
        <f t="shared" ca="1" si="1"/>
        <v>52</v>
      </c>
      <c r="B56" s="98" t="s">
        <v>985</v>
      </c>
      <c r="C56" s="98" t="s">
        <v>154</v>
      </c>
      <c r="D56" s="98" t="s">
        <v>571</v>
      </c>
      <c r="E56" s="98" t="s">
        <v>1415</v>
      </c>
      <c r="F56" s="76" t="s">
        <v>64</v>
      </c>
      <c r="G56" s="76" t="s">
        <v>64</v>
      </c>
      <c r="H56" s="76" t="s">
        <v>64</v>
      </c>
      <c r="I56" s="29">
        <f t="shared" si="2"/>
        <v>0</v>
      </c>
      <c r="J56" s="78"/>
    </row>
    <row r="57" spans="1:10" s="84" customFormat="1">
      <c r="A57" s="98">
        <f t="shared" ca="1" si="1"/>
        <v>53</v>
      </c>
      <c r="B57" s="98" t="s">
        <v>986</v>
      </c>
      <c r="C57" s="98" t="s">
        <v>154</v>
      </c>
      <c r="D57" s="98">
        <v>9</v>
      </c>
      <c r="E57" s="98" t="s">
        <v>1416</v>
      </c>
      <c r="F57" s="76" t="s">
        <v>64</v>
      </c>
      <c r="G57" s="76" t="s">
        <v>64</v>
      </c>
      <c r="H57" s="76" t="s">
        <v>64</v>
      </c>
      <c r="I57" s="29">
        <f t="shared" si="2"/>
        <v>0</v>
      </c>
      <c r="J57" s="78"/>
    </row>
    <row r="58" spans="1:10" s="84" customFormat="1">
      <c r="A58" s="98">
        <f t="shared" ca="1" si="1"/>
        <v>54</v>
      </c>
      <c r="B58" s="98" t="s">
        <v>987</v>
      </c>
      <c r="C58" s="98" t="s">
        <v>154</v>
      </c>
      <c r="D58" s="98" t="s">
        <v>571</v>
      </c>
      <c r="E58" s="98" t="s">
        <v>1417</v>
      </c>
      <c r="F58" s="76" t="s">
        <v>64</v>
      </c>
      <c r="G58" s="76" t="s">
        <v>64</v>
      </c>
      <c r="H58" s="76" t="s">
        <v>64</v>
      </c>
      <c r="I58" s="29">
        <f t="shared" si="2"/>
        <v>0</v>
      </c>
      <c r="J58" s="78"/>
    </row>
    <row r="59" spans="1:10" s="84" customFormat="1">
      <c r="A59" s="98">
        <f t="shared" ca="1" si="1"/>
        <v>55</v>
      </c>
      <c r="B59" s="98" t="s">
        <v>988</v>
      </c>
      <c r="C59" s="98" t="s">
        <v>154</v>
      </c>
      <c r="D59" s="98" t="s">
        <v>571</v>
      </c>
      <c r="E59" s="98" t="s">
        <v>1418</v>
      </c>
      <c r="F59" s="76" t="s">
        <v>64</v>
      </c>
      <c r="G59" s="76" t="s">
        <v>64</v>
      </c>
      <c r="H59" s="76" t="s">
        <v>64</v>
      </c>
      <c r="I59" s="29">
        <f t="shared" si="2"/>
        <v>0</v>
      </c>
      <c r="J59" s="78"/>
    </row>
    <row r="60" spans="1:10" s="84" customFormat="1">
      <c r="A60" s="98">
        <f t="shared" ca="1" si="1"/>
        <v>56</v>
      </c>
      <c r="B60" s="98" t="s">
        <v>989</v>
      </c>
      <c r="C60" s="98" t="s">
        <v>154</v>
      </c>
      <c r="D60" s="98">
        <v>5</v>
      </c>
      <c r="E60" s="98" t="s">
        <v>1419</v>
      </c>
      <c r="F60" s="76" t="s">
        <v>64</v>
      </c>
      <c r="G60" s="76" t="s">
        <v>64</v>
      </c>
      <c r="H60" s="76" t="s">
        <v>64</v>
      </c>
      <c r="I60" s="29">
        <f t="shared" si="2"/>
        <v>0</v>
      </c>
      <c r="J60" s="78"/>
    </row>
    <row r="61" spans="1:10" s="84" customFormat="1">
      <c r="A61" s="98">
        <f t="shared" ca="1" si="1"/>
        <v>57</v>
      </c>
      <c r="B61" s="98" t="s">
        <v>990</v>
      </c>
      <c r="C61" s="98" t="s">
        <v>154</v>
      </c>
      <c r="D61" s="98">
        <v>6</v>
      </c>
      <c r="E61" s="98" t="s">
        <v>1420</v>
      </c>
      <c r="F61" s="76" t="s">
        <v>64</v>
      </c>
      <c r="G61" s="76" t="s">
        <v>64</v>
      </c>
      <c r="H61" s="76" t="s">
        <v>64</v>
      </c>
      <c r="I61" s="29">
        <f t="shared" si="2"/>
        <v>0</v>
      </c>
      <c r="J61" s="78"/>
    </row>
    <row r="62" spans="1:10" s="84" customFormat="1">
      <c r="A62" s="98">
        <f t="shared" ca="1" si="1"/>
        <v>58</v>
      </c>
      <c r="B62" s="98" t="s">
        <v>991</v>
      </c>
      <c r="C62" s="98" t="s">
        <v>154</v>
      </c>
      <c r="D62" s="98" t="s">
        <v>124</v>
      </c>
      <c r="E62" s="98" t="s">
        <v>1421</v>
      </c>
      <c r="F62" s="76" t="s">
        <v>64</v>
      </c>
      <c r="G62" s="76" t="s">
        <v>64</v>
      </c>
      <c r="H62" s="76" t="s">
        <v>64</v>
      </c>
      <c r="I62" s="29">
        <f t="shared" si="2"/>
        <v>0</v>
      </c>
      <c r="J62" s="78"/>
    </row>
    <row r="63" spans="1:10" s="84" customFormat="1">
      <c r="A63" s="98">
        <f t="shared" ca="1" si="1"/>
        <v>59</v>
      </c>
      <c r="B63" s="98" t="s">
        <v>992</v>
      </c>
      <c r="C63" s="98" t="s">
        <v>155</v>
      </c>
      <c r="D63" s="98">
        <v>1</v>
      </c>
      <c r="E63" s="98" t="s">
        <v>1282</v>
      </c>
      <c r="F63" s="76" t="s">
        <v>64</v>
      </c>
      <c r="G63" s="76" t="s">
        <v>64</v>
      </c>
      <c r="H63" s="76" t="s">
        <v>64</v>
      </c>
      <c r="I63" s="29">
        <f t="shared" si="2"/>
        <v>0</v>
      </c>
      <c r="J63" s="78"/>
    </row>
    <row r="64" spans="1:10" s="84" customFormat="1">
      <c r="A64" s="98">
        <f t="shared" ca="1" si="1"/>
        <v>60</v>
      </c>
      <c r="B64" s="98" t="s">
        <v>993</v>
      </c>
      <c r="C64" s="98" t="s">
        <v>155</v>
      </c>
      <c r="D64" s="98">
        <v>2</v>
      </c>
      <c r="E64" s="98" t="s">
        <v>1283</v>
      </c>
      <c r="F64" s="76" t="s">
        <v>64</v>
      </c>
      <c r="G64" s="76" t="s">
        <v>64</v>
      </c>
      <c r="H64" s="76" t="s">
        <v>64</v>
      </c>
      <c r="I64" s="29">
        <f t="shared" si="2"/>
        <v>0</v>
      </c>
      <c r="J64" s="78"/>
    </row>
    <row r="65" spans="1:10" s="84" customFormat="1">
      <c r="A65" s="98">
        <f t="shared" ca="1" si="1"/>
        <v>61</v>
      </c>
      <c r="B65" s="98" t="s">
        <v>994</v>
      </c>
      <c r="C65" s="98" t="s">
        <v>155</v>
      </c>
      <c r="D65" s="98">
        <v>3</v>
      </c>
      <c r="E65" s="98" t="s">
        <v>1284</v>
      </c>
      <c r="F65" s="76" t="s">
        <v>64</v>
      </c>
      <c r="G65" s="76" t="s">
        <v>64</v>
      </c>
      <c r="H65" s="76" t="s">
        <v>64</v>
      </c>
      <c r="I65" s="29">
        <f t="shared" si="2"/>
        <v>0</v>
      </c>
      <c r="J65" s="78"/>
    </row>
    <row r="66" spans="1:10" s="84" customFormat="1">
      <c r="A66" s="98">
        <f t="shared" ca="1" si="1"/>
        <v>62</v>
      </c>
      <c r="B66" s="98" t="s">
        <v>995</v>
      </c>
      <c r="C66" s="98" t="s">
        <v>155</v>
      </c>
      <c r="D66" s="98">
        <v>4</v>
      </c>
      <c r="E66" s="98" t="s">
        <v>1285</v>
      </c>
      <c r="F66" s="76" t="s">
        <v>64</v>
      </c>
      <c r="G66" s="76" t="s">
        <v>64</v>
      </c>
      <c r="H66" s="76" t="s">
        <v>64</v>
      </c>
      <c r="I66" s="29">
        <f t="shared" si="2"/>
        <v>0</v>
      </c>
      <c r="J66" s="78"/>
    </row>
    <row r="67" spans="1:10" s="84" customFormat="1">
      <c r="A67" s="98">
        <f t="shared" ca="1" si="1"/>
        <v>63</v>
      </c>
      <c r="B67" s="98" t="s">
        <v>996</v>
      </c>
      <c r="C67" s="98" t="s">
        <v>155</v>
      </c>
      <c r="D67" s="98" t="s">
        <v>571</v>
      </c>
      <c r="E67" s="98" t="s">
        <v>1286</v>
      </c>
      <c r="F67" s="76" t="s">
        <v>64</v>
      </c>
      <c r="G67" s="76" t="s">
        <v>64</v>
      </c>
      <c r="H67" s="76" t="s">
        <v>64</v>
      </c>
      <c r="I67" s="29">
        <f t="shared" si="2"/>
        <v>0</v>
      </c>
      <c r="J67" s="78"/>
    </row>
    <row r="68" spans="1:10" s="84" customFormat="1">
      <c r="A68" s="98">
        <f t="shared" ca="1" si="1"/>
        <v>64</v>
      </c>
      <c r="B68" s="98" t="s">
        <v>997</v>
      </c>
      <c r="C68" s="98" t="s">
        <v>155</v>
      </c>
      <c r="D68" s="98" t="s">
        <v>571</v>
      </c>
      <c r="E68" s="98" t="s">
        <v>1287</v>
      </c>
      <c r="F68" s="76" t="s">
        <v>64</v>
      </c>
      <c r="G68" s="76" t="s">
        <v>64</v>
      </c>
      <c r="H68" s="76" t="s">
        <v>64</v>
      </c>
      <c r="I68" s="29">
        <f t="shared" si="2"/>
        <v>0</v>
      </c>
      <c r="J68" s="78"/>
    </row>
    <row r="69" spans="1:10" s="84" customFormat="1">
      <c r="A69" s="98">
        <f t="shared" ca="1" si="1"/>
        <v>65</v>
      </c>
      <c r="B69" s="98" t="s">
        <v>998</v>
      </c>
      <c r="C69" s="98" t="s">
        <v>155</v>
      </c>
      <c r="D69" s="98">
        <v>9</v>
      </c>
      <c r="E69" s="98" t="s">
        <v>1288</v>
      </c>
      <c r="F69" s="76" t="s">
        <v>64</v>
      </c>
      <c r="G69" s="76" t="s">
        <v>64</v>
      </c>
      <c r="H69" s="76" t="s">
        <v>64</v>
      </c>
      <c r="I69" s="29">
        <f t="shared" si="2"/>
        <v>0</v>
      </c>
      <c r="J69" s="78"/>
    </row>
    <row r="70" spans="1:10" s="84" customFormat="1">
      <c r="A70" s="98">
        <f t="shared" ca="1" si="1"/>
        <v>66</v>
      </c>
      <c r="B70" s="98" t="s">
        <v>999</v>
      </c>
      <c r="C70" s="98" t="s">
        <v>155</v>
      </c>
      <c r="D70" s="98" t="s">
        <v>571</v>
      </c>
      <c r="E70" s="98" t="s">
        <v>1289</v>
      </c>
      <c r="F70" s="76" t="s">
        <v>64</v>
      </c>
      <c r="G70" s="76" t="s">
        <v>64</v>
      </c>
      <c r="H70" s="76" t="s">
        <v>64</v>
      </c>
      <c r="I70" s="29">
        <f t="shared" si="2"/>
        <v>0</v>
      </c>
      <c r="J70" s="78"/>
    </row>
    <row r="71" spans="1:10" s="84" customFormat="1">
      <c r="A71" s="98">
        <f t="shared" ca="1" si="1"/>
        <v>67</v>
      </c>
      <c r="B71" s="98" t="s">
        <v>1000</v>
      </c>
      <c r="C71" s="98" t="s">
        <v>155</v>
      </c>
      <c r="D71" s="98" t="s">
        <v>571</v>
      </c>
      <c r="E71" s="98" t="s">
        <v>1290</v>
      </c>
      <c r="F71" s="76" t="s">
        <v>64</v>
      </c>
      <c r="G71" s="76" t="s">
        <v>64</v>
      </c>
      <c r="H71" s="76" t="s">
        <v>64</v>
      </c>
      <c r="I71" s="29">
        <f t="shared" si="2"/>
        <v>0</v>
      </c>
      <c r="J71" s="78"/>
    </row>
    <row r="72" spans="1:10" s="84" customFormat="1">
      <c r="A72" s="98">
        <f t="shared" ref="A72:A124" ca="1" si="3">IF(INDIRECT(ADDRESS(ROW(),COLUMN()+4)) = "","",INDIRECT(ADDRESS(ROW()-1,COLUMN()))+1)</f>
        <v>68</v>
      </c>
      <c r="B72" s="98" t="s">
        <v>1001</v>
      </c>
      <c r="C72" s="98" t="s">
        <v>155</v>
      </c>
      <c r="D72" s="98">
        <v>5</v>
      </c>
      <c r="E72" s="98" t="s">
        <v>1291</v>
      </c>
      <c r="F72" s="76" t="s">
        <v>64</v>
      </c>
      <c r="G72" s="76" t="s">
        <v>64</v>
      </c>
      <c r="H72" s="76" t="s">
        <v>64</v>
      </c>
      <c r="I72" s="29">
        <f t="shared" si="2"/>
        <v>0</v>
      </c>
      <c r="J72" s="78"/>
    </row>
    <row r="73" spans="1:10" s="84" customFormat="1">
      <c r="A73" s="98">
        <f t="shared" ca="1" si="3"/>
        <v>69</v>
      </c>
      <c r="B73" s="98" t="s">
        <v>1002</v>
      </c>
      <c r="C73" s="98" t="s">
        <v>155</v>
      </c>
      <c r="D73" s="98">
        <v>6</v>
      </c>
      <c r="E73" s="98" t="s">
        <v>1292</v>
      </c>
      <c r="F73" s="76" t="s">
        <v>64</v>
      </c>
      <c r="G73" s="76" t="s">
        <v>64</v>
      </c>
      <c r="H73" s="76" t="s">
        <v>64</v>
      </c>
      <c r="I73" s="29">
        <f t="shared" si="2"/>
        <v>0</v>
      </c>
      <c r="J73" s="78"/>
    </row>
    <row r="74" spans="1:10" s="84" customFormat="1">
      <c r="A74" s="98">
        <f t="shared" ca="1" si="3"/>
        <v>70</v>
      </c>
      <c r="B74" s="98" t="s">
        <v>1003</v>
      </c>
      <c r="C74" s="98" t="s">
        <v>155</v>
      </c>
      <c r="D74" s="98" t="s">
        <v>124</v>
      </c>
      <c r="E74" s="98" t="s">
        <v>1293</v>
      </c>
      <c r="F74" s="76" t="s">
        <v>64</v>
      </c>
      <c r="G74" s="76" t="s">
        <v>64</v>
      </c>
      <c r="H74" s="76" t="s">
        <v>64</v>
      </c>
      <c r="I74" s="29">
        <f t="shared" si="2"/>
        <v>0</v>
      </c>
      <c r="J74" s="78"/>
    </row>
    <row r="75" spans="1:10" s="84" customFormat="1">
      <c r="A75" s="98">
        <f t="shared" ca="1" si="3"/>
        <v>71</v>
      </c>
      <c r="B75" s="98" t="s">
        <v>1004</v>
      </c>
      <c r="C75" s="98" t="s">
        <v>156</v>
      </c>
      <c r="D75" s="98">
        <v>1</v>
      </c>
      <c r="E75" s="98" t="s">
        <v>1297</v>
      </c>
      <c r="F75" s="76" t="s">
        <v>64</v>
      </c>
      <c r="G75" s="76" t="s">
        <v>64</v>
      </c>
      <c r="H75" s="76" t="s">
        <v>64</v>
      </c>
      <c r="I75" s="29">
        <f t="shared" si="2"/>
        <v>0</v>
      </c>
      <c r="J75" s="78"/>
    </row>
    <row r="76" spans="1:10" s="84" customFormat="1">
      <c r="A76" s="98">
        <f t="shared" ca="1" si="3"/>
        <v>72</v>
      </c>
      <c r="B76" s="98" t="s">
        <v>1005</v>
      </c>
      <c r="C76" s="98" t="s">
        <v>156</v>
      </c>
      <c r="D76" s="98">
        <v>2</v>
      </c>
      <c r="E76" s="98" t="s">
        <v>1298</v>
      </c>
      <c r="F76" s="76" t="s">
        <v>64</v>
      </c>
      <c r="G76" s="76" t="s">
        <v>64</v>
      </c>
      <c r="H76" s="76" t="s">
        <v>64</v>
      </c>
      <c r="I76" s="29">
        <f t="shared" si="2"/>
        <v>0</v>
      </c>
      <c r="J76" s="78"/>
    </row>
    <row r="77" spans="1:10" s="84" customFormat="1">
      <c r="A77" s="98">
        <f t="shared" ca="1" si="3"/>
        <v>73</v>
      </c>
      <c r="B77" s="98" t="s">
        <v>1006</v>
      </c>
      <c r="C77" s="98" t="s">
        <v>156</v>
      </c>
      <c r="D77" s="98">
        <v>3</v>
      </c>
      <c r="E77" s="98" t="s">
        <v>1299</v>
      </c>
      <c r="F77" s="76" t="s">
        <v>64</v>
      </c>
      <c r="G77" s="76" t="s">
        <v>64</v>
      </c>
      <c r="H77" s="76" t="s">
        <v>64</v>
      </c>
      <c r="I77" s="29">
        <f t="shared" si="2"/>
        <v>0</v>
      </c>
      <c r="J77" s="78"/>
    </row>
    <row r="78" spans="1:10" s="84" customFormat="1">
      <c r="A78" s="98">
        <f t="shared" ca="1" si="3"/>
        <v>74</v>
      </c>
      <c r="B78" s="98" t="s">
        <v>1007</v>
      </c>
      <c r="C78" s="98" t="s">
        <v>156</v>
      </c>
      <c r="D78" s="98">
        <v>4</v>
      </c>
      <c r="E78" s="98" t="s">
        <v>1300</v>
      </c>
      <c r="F78" s="76" t="s">
        <v>64</v>
      </c>
      <c r="G78" s="76" t="s">
        <v>64</v>
      </c>
      <c r="H78" s="76" t="s">
        <v>64</v>
      </c>
      <c r="I78" s="29">
        <f t="shared" ref="I78:I124" si="4">(IF(F78="да",1,0)+IF(G78="да",1,0)+IF(H78="да",1,0))/3</f>
        <v>0</v>
      </c>
      <c r="J78" s="78"/>
    </row>
    <row r="79" spans="1:10" s="84" customFormat="1">
      <c r="A79" s="98">
        <f t="shared" ca="1" si="3"/>
        <v>75</v>
      </c>
      <c r="B79" s="98" t="s">
        <v>1008</v>
      </c>
      <c r="C79" s="98" t="s">
        <v>156</v>
      </c>
      <c r="D79" s="98" t="s">
        <v>571</v>
      </c>
      <c r="E79" s="98" t="s">
        <v>1301</v>
      </c>
      <c r="F79" s="76" t="s">
        <v>64</v>
      </c>
      <c r="G79" s="76" t="s">
        <v>64</v>
      </c>
      <c r="H79" s="76" t="s">
        <v>64</v>
      </c>
      <c r="I79" s="29">
        <f t="shared" si="4"/>
        <v>0</v>
      </c>
      <c r="J79" s="78"/>
    </row>
    <row r="80" spans="1:10" s="84" customFormat="1">
      <c r="A80" s="98">
        <f t="shared" ca="1" si="3"/>
        <v>76</v>
      </c>
      <c r="B80" s="98" t="s">
        <v>1009</v>
      </c>
      <c r="C80" s="98" t="s">
        <v>156</v>
      </c>
      <c r="D80" s="98" t="s">
        <v>571</v>
      </c>
      <c r="E80" s="98" t="s">
        <v>1302</v>
      </c>
      <c r="F80" s="76" t="s">
        <v>64</v>
      </c>
      <c r="G80" s="76" t="s">
        <v>64</v>
      </c>
      <c r="H80" s="76" t="s">
        <v>64</v>
      </c>
      <c r="I80" s="29">
        <f t="shared" si="4"/>
        <v>0</v>
      </c>
      <c r="J80" s="78"/>
    </row>
    <row r="81" spans="1:10" s="84" customFormat="1">
      <c r="A81" s="98">
        <f t="shared" ca="1" si="3"/>
        <v>77</v>
      </c>
      <c r="B81" s="98" t="s">
        <v>1010</v>
      </c>
      <c r="C81" s="98" t="s">
        <v>156</v>
      </c>
      <c r="D81" s="98">
        <v>9</v>
      </c>
      <c r="E81" s="98" t="s">
        <v>1303</v>
      </c>
      <c r="F81" s="76" t="s">
        <v>64</v>
      </c>
      <c r="G81" s="76" t="s">
        <v>64</v>
      </c>
      <c r="H81" s="76" t="s">
        <v>64</v>
      </c>
      <c r="I81" s="29">
        <f t="shared" si="4"/>
        <v>0</v>
      </c>
      <c r="J81" s="78"/>
    </row>
    <row r="82" spans="1:10" s="84" customFormat="1">
      <c r="A82" s="98">
        <f t="shared" ca="1" si="3"/>
        <v>78</v>
      </c>
      <c r="B82" s="98" t="s">
        <v>1011</v>
      </c>
      <c r="C82" s="98" t="s">
        <v>156</v>
      </c>
      <c r="D82" s="98" t="s">
        <v>571</v>
      </c>
      <c r="E82" s="98" t="s">
        <v>1304</v>
      </c>
      <c r="F82" s="76" t="s">
        <v>64</v>
      </c>
      <c r="G82" s="76" t="s">
        <v>64</v>
      </c>
      <c r="H82" s="76" t="s">
        <v>64</v>
      </c>
      <c r="I82" s="29">
        <f t="shared" si="4"/>
        <v>0</v>
      </c>
      <c r="J82" s="78"/>
    </row>
    <row r="83" spans="1:10" s="84" customFormat="1">
      <c r="A83" s="98">
        <f t="shared" ca="1" si="3"/>
        <v>79</v>
      </c>
      <c r="B83" s="98" t="s">
        <v>1012</v>
      </c>
      <c r="C83" s="98" t="s">
        <v>156</v>
      </c>
      <c r="D83" s="98" t="s">
        <v>571</v>
      </c>
      <c r="E83" s="98" t="s">
        <v>1305</v>
      </c>
      <c r="F83" s="76" t="s">
        <v>64</v>
      </c>
      <c r="G83" s="76" t="s">
        <v>64</v>
      </c>
      <c r="H83" s="76" t="s">
        <v>64</v>
      </c>
      <c r="I83" s="29">
        <f t="shared" si="4"/>
        <v>0</v>
      </c>
      <c r="J83" s="78"/>
    </row>
    <row r="84" spans="1:10" s="84" customFormat="1">
      <c r="A84" s="98">
        <f t="shared" ca="1" si="3"/>
        <v>80</v>
      </c>
      <c r="B84" s="98" t="s">
        <v>1013</v>
      </c>
      <c r="C84" s="98" t="s">
        <v>156</v>
      </c>
      <c r="D84" s="98">
        <v>5</v>
      </c>
      <c r="E84" s="98" t="s">
        <v>1306</v>
      </c>
      <c r="F84" s="76" t="s">
        <v>64</v>
      </c>
      <c r="G84" s="76" t="s">
        <v>64</v>
      </c>
      <c r="H84" s="76" t="s">
        <v>64</v>
      </c>
      <c r="I84" s="29">
        <f t="shared" si="4"/>
        <v>0</v>
      </c>
      <c r="J84" s="78"/>
    </row>
    <row r="85" spans="1:10" s="84" customFormat="1">
      <c r="A85" s="98">
        <f t="shared" ca="1" si="3"/>
        <v>81</v>
      </c>
      <c r="B85" s="98" t="s">
        <v>1014</v>
      </c>
      <c r="C85" s="98" t="s">
        <v>156</v>
      </c>
      <c r="D85" s="98">
        <v>6</v>
      </c>
      <c r="E85" s="98" t="s">
        <v>1307</v>
      </c>
      <c r="F85" s="76" t="s">
        <v>64</v>
      </c>
      <c r="G85" s="76" t="s">
        <v>64</v>
      </c>
      <c r="H85" s="76" t="s">
        <v>64</v>
      </c>
      <c r="I85" s="29">
        <f t="shared" si="4"/>
        <v>0</v>
      </c>
      <c r="J85" s="78"/>
    </row>
    <row r="86" spans="1:10" s="84" customFormat="1">
      <c r="A86" s="98">
        <f t="shared" ca="1" si="3"/>
        <v>82</v>
      </c>
      <c r="B86" s="98" t="s">
        <v>1015</v>
      </c>
      <c r="C86" s="98" t="s">
        <v>156</v>
      </c>
      <c r="D86" s="98" t="s">
        <v>124</v>
      </c>
      <c r="E86" s="98" t="s">
        <v>1308</v>
      </c>
      <c r="F86" s="76" t="s">
        <v>64</v>
      </c>
      <c r="G86" s="76" t="s">
        <v>64</v>
      </c>
      <c r="H86" s="76" t="s">
        <v>64</v>
      </c>
      <c r="I86" s="29">
        <f t="shared" si="4"/>
        <v>0</v>
      </c>
      <c r="J86" s="78"/>
    </row>
    <row r="87" spans="1:10">
      <c r="A87" s="98">
        <f t="shared" ca="1" si="3"/>
        <v>83</v>
      </c>
      <c r="B87" s="98" t="s">
        <v>1016</v>
      </c>
      <c r="C87" s="98" t="s">
        <v>157</v>
      </c>
      <c r="D87" s="98">
        <v>1</v>
      </c>
      <c r="E87" s="98" t="s">
        <v>1422</v>
      </c>
      <c r="F87" s="76" t="s">
        <v>64</v>
      </c>
      <c r="G87" s="76" t="s">
        <v>64</v>
      </c>
      <c r="H87" s="76" t="s">
        <v>64</v>
      </c>
      <c r="I87" s="29">
        <f t="shared" si="4"/>
        <v>0</v>
      </c>
      <c r="J87" s="78"/>
    </row>
    <row r="88" spans="1:10">
      <c r="A88" s="98">
        <f t="shared" ca="1" si="3"/>
        <v>84</v>
      </c>
      <c r="B88" s="98" t="s">
        <v>1017</v>
      </c>
      <c r="C88" s="98" t="s">
        <v>157</v>
      </c>
      <c r="D88" s="98">
        <v>2</v>
      </c>
      <c r="E88" s="98" t="s">
        <v>1423</v>
      </c>
      <c r="F88" s="76" t="s">
        <v>64</v>
      </c>
      <c r="G88" s="76" t="s">
        <v>64</v>
      </c>
      <c r="H88" s="76" t="s">
        <v>64</v>
      </c>
      <c r="I88" s="29">
        <f t="shared" si="4"/>
        <v>0</v>
      </c>
      <c r="J88" s="78"/>
    </row>
    <row r="89" spans="1:10">
      <c r="A89" s="98">
        <f t="shared" ca="1" si="3"/>
        <v>85</v>
      </c>
      <c r="B89" s="98" t="s">
        <v>1018</v>
      </c>
      <c r="C89" s="98" t="s">
        <v>157</v>
      </c>
      <c r="D89" s="98">
        <v>3</v>
      </c>
      <c r="E89" s="98" t="s">
        <v>1424</v>
      </c>
      <c r="F89" s="76" t="s">
        <v>64</v>
      </c>
      <c r="G89" s="76" t="s">
        <v>64</v>
      </c>
      <c r="H89" s="76" t="s">
        <v>64</v>
      </c>
      <c r="I89" s="29">
        <f t="shared" si="4"/>
        <v>0</v>
      </c>
      <c r="J89" s="78"/>
    </row>
    <row r="90" spans="1:10">
      <c r="A90" s="98">
        <f t="shared" ca="1" si="3"/>
        <v>86</v>
      </c>
      <c r="B90" s="98" t="s">
        <v>1019</v>
      </c>
      <c r="C90" s="98" t="s">
        <v>157</v>
      </c>
      <c r="D90" s="98">
        <v>4</v>
      </c>
      <c r="E90" s="98" t="s">
        <v>1425</v>
      </c>
      <c r="F90" s="76" t="s">
        <v>64</v>
      </c>
      <c r="G90" s="76" t="s">
        <v>64</v>
      </c>
      <c r="H90" s="76" t="s">
        <v>64</v>
      </c>
      <c r="I90" s="29">
        <f t="shared" si="4"/>
        <v>0</v>
      </c>
      <c r="J90" s="78"/>
    </row>
    <row r="91" spans="1:10">
      <c r="A91" s="98">
        <f t="shared" ca="1" si="3"/>
        <v>87</v>
      </c>
      <c r="B91" s="98" t="s">
        <v>1020</v>
      </c>
      <c r="C91" s="98" t="s">
        <v>157</v>
      </c>
      <c r="D91" s="98" t="s">
        <v>571</v>
      </c>
      <c r="E91" s="98" t="s">
        <v>1426</v>
      </c>
      <c r="F91" s="76" t="s">
        <v>64</v>
      </c>
      <c r="G91" s="76" t="s">
        <v>64</v>
      </c>
      <c r="H91" s="76" t="s">
        <v>64</v>
      </c>
      <c r="I91" s="29">
        <f t="shared" si="4"/>
        <v>0</v>
      </c>
      <c r="J91" s="78"/>
    </row>
    <row r="92" spans="1:10">
      <c r="A92" s="98">
        <f t="shared" ca="1" si="3"/>
        <v>88</v>
      </c>
      <c r="B92" s="98" t="s">
        <v>1021</v>
      </c>
      <c r="C92" s="98" t="s">
        <v>157</v>
      </c>
      <c r="D92" s="98" t="s">
        <v>571</v>
      </c>
      <c r="E92" s="98" t="s">
        <v>1427</v>
      </c>
      <c r="F92" s="76" t="s">
        <v>64</v>
      </c>
      <c r="G92" s="76" t="s">
        <v>64</v>
      </c>
      <c r="H92" s="76" t="s">
        <v>64</v>
      </c>
      <c r="I92" s="29">
        <f t="shared" si="4"/>
        <v>0</v>
      </c>
      <c r="J92" s="78"/>
    </row>
    <row r="93" spans="1:10">
      <c r="A93" s="98">
        <f t="shared" ca="1" si="3"/>
        <v>89</v>
      </c>
      <c r="B93" s="98" t="s">
        <v>1022</v>
      </c>
      <c r="C93" s="98" t="s">
        <v>157</v>
      </c>
      <c r="D93" s="98">
        <v>9</v>
      </c>
      <c r="E93" s="98" t="s">
        <v>1428</v>
      </c>
      <c r="F93" s="76" t="s">
        <v>64</v>
      </c>
      <c r="G93" s="76" t="s">
        <v>64</v>
      </c>
      <c r="H93" s="76" t="s">
        <v>64</v>
      </c>
      <c r="I93" s="29">
        <f t="shared" si="4"/>
        <v>0</v>
      </c>
      <c r="J93" s="78"/>
    </row>
    <row r="94" spans="1:10">
      <c r="A94" s="98">
        <f t="shared" ca="1" si="3"/>
        <v>90</v>
      </c>
      <c r="B94" s="98" t="s">
        <v>1023</v>
      </c>
      <c r="C94" s="98" t="s">
        <v>157</v>
      </c>
      <c r="D94" s="98" t="s">
        <v>571</v>
      </c>
      <c r="E94" s="98" t="s">
        <v>1429</v>
      </c>
      <c r="F94" s="76" t="s">
        <v>64</v>
      </c>
      <c r="G94" s="76" t="s">
        <v>64</v>
      </c>
      <c r="H94" s="76" t="s">
        <v>64</v>
      </c>
      <c r="I94" s="29">
        <f t="shared" si="4"/>
        <v>0</v>
      </c>
      <c r="J94" s="78"/>
    </row>
    <row r="95" spans="1:10">
      <c r="A95" s="98">
        <f t="shared" ca="1" si="3"/>
        <v>91</v>
      </c>
      <c r="B95" s="98" t="s">
        <v>1024</v>
      </c>
      <c r="C95" s="98" t="s">
        <v>157</v>
      </c>
      <c r="D95" s="98" t="s">
        <v>571</v>
      </c>
      <c r="E95" s="98" t="s">
        <v>1430</v>
      </c>
      <c r="F95" s="76" t="s">
        <v>64</v>
      </c>
      <c r="G95" s="76" t="s">
        <v>64</v>
      </c>
      <c r="H95" s="76" t="s">
        <v>64</v>
      </c>
      <c r="I95" s="29">
        <f t="shared" si="4"/>
        <v>0</v>
      </c>
      <c r="J95" s="78"/>
    </row>
    <row r="96" spans="1:10">
      <c r="A96" s="98">
        <f t="shared" ca="1" si="3"/>
        <v>92</v>
      </c>
      <c r="B96" s="98" t="s">
        <v>1025</v>
      </c>
      <c r="C96" s="98" t="s">
        <v>157</v>
      </c>
      <c r="D96" s="98">
        <v>5</v>
      </c>
      <c r="E96" s="98" t="s">
        <v>1431</v>
      </c>
      <c r="F96" s="76" t="s">
        <v>64</v>
      </c>
      <c r="G96" s="76" t="s">
        <v>64</v>
      </c>
      <c r="H96" s="76" t="s">
        <v>64</v>
      </c>
      <c r="I96" s="29">
        <f t="shared" si="4"/>
        <v>0</v>
      </c>
      <c r="J96" s="78"/>
    </row>
    <row r="97" spans="1:10">
      <c r="A97" s="98">
        <f t="shared" ca="1" si="3"/>
        <v>93</v>
      </c>
      <c r="B97" s="98" t="s">
        <v>1026</v>
      </c>
      <c r="C97" s="98" t="s">
        <v>157</v>
      </c>
      <c r="D97" s="98">
        <v>6</v>
      </c>
      <c r="E97" s="98" t="s">
        <v>1432</v>
      </c>
      <c r="F97" s="76" t="s">
        <v>64</v>
      </c>
      <c r="G97" s="76" t="s">
        <v>64</v>
      </c>
      <c r="H97" s="76" t="s">
        <v>64</v>
      </c>
      <c r="I97" s="29">
        <f t="shared" si="4"/>
        <v>0</v>
      </c>
      <c r="J97" s="78"/>
    </row>
    <row r="98" spans="1:10">
      <c r="A98" s="98">
        <f t="shared" ca="1" si="3"/>
        <v>94</v>
      </c>
      <c r="B98" s="98" t="s">
        <v>1027</v>
      </c>
      <c r="C98" s="98" t="s">
        <v>157</v>
      </c>
      <c r="D98" s="98" t="s">
        <v>124</v>
      </c>
      <c r="E98" s="98" t="s">
        <v>1433</v>
      </c>
      <c r="F98" s="76" t="s">
        <v>64</v>
      </c>
      <c r="G98" s="76" t="s">
        <v>64</v>
      </c>
      <c r="H98" s="76" t="s">
        <v>64</v>
      </c>
      <c r="I98" s="29">
        <f t="shared" si="4"/>
        <v>0</v>
      </c>
      <c r="J98" s="78"/>
    </row>
    <row r="99" spans="1:10">
      <c r="A99" s="98">
        <f t="shared" ca="1" si="3"/>
        <v>95</v>
      </c>
      <c r="B99" s="98" t="s">
        <v>1028</v>
      </c>
      <c r="C99" s="98" t="s">
        <v>158</v>
      </c>
      <c r="D99" s="98">
        <v>1</v>
      </c>
      <c r="E99" s="98" t="s">
        <v>1434</v>
      </c>
      <c r="F99" s="76" t="s">
        <v>64</v>
      </c>
      <c r="G99" s="76" t="s">
        <v>64</v>
      </c>
      <c r="H99" s="76" t="s">
        <v>64</v>
      </c>
      <c r="I99" s="29">
        <f t="shared" si="4"/>
        <v>0</v>
      </c>
      <c r="J99" s="78"/>
    </row>
    <row r="100" spans="1:10">
      <c r="A100" s="98">
        <f t="shared" ca="1" si="3"/>
        <v>96</v>
      </c>
      <c r="B100" s="98" t="s">
        <v>1029</v>
      </c>
      <c r="C100" s="98" t="s">
        <v>158</v>
      </c>
      <c r="D100" s="98">
        <v>2</v>
      </c>
      <c r="E100" s="98" t="s">
        <v>1435</v>
      </c>
      <c r="F100" s="76" t="s">
        <v>64</v>
      </c>
      <c r="G100" s="76" t="s">
        <v>64</v>
      </c>
      <c r="H100" s="76" t="s">
        <v>64</v>
      </c>
      <c r="I100" s="29">
        <f t="shared" si="4"/>
        <v>0</v>
      </c>
      <c r="J100" s="78"/>
    </row>
    <row r="101" spans="1:10">
      <c r="A101" s="98">
        <f t="shared" ca="1" si="3"/>
        <v>97</v>
      </c>
      <c r="B101" s="98" t="s">
        <v>1030</v>
      </c>
      <c r="C101" s="98" t="s">
        <v>158</v>
      </c>
      <c r="D101" s="98">
        <v>3</v>
      </c>
      <c r="E101" s="98" t="s">
        <v>1436</v>
      </c>
      <c r="F101" s="76" t="s">
        <v>64</v>
      </c>
      <c r="G101" s="76" t="s">
        <v>64</v>
      </c>
      <c r="H101" s="76" t="s">
        <v>64</v>
      </c>
      <c r="I101" s="29">
        <f t="shared" si="4"/>
        <v>0</v>
      </c>
      <c r="J101" s="78"/>
    </row>
    <row r="102" spans="1:10">
      <c r="A102" s="98">
        <f t="shared" ca="1" si="3"/>
        <v>98</v>
      </c>
      <c r="B102" s="98" t="s">
        <v>1031</v>
      </c>
      <c r="C102" s="98" t="s">
        <v>158</v>
      </c>
      <c r="D102" s="98">
        <v>4</v>
      </c>
      <c r="E102" s="98" t="s">
        <v>1437</v>
      </c>
      <c r="F102" s="76" t="s">
        <v>64</v>
      </c>
      <c r="G102" s="76" t="s">
        <v>64</v>
      </c>
      <c r="H102" s="76" t="s">
        <v>64</v>
      </c>
      <c r="I102" s="29">
        <f t="shared" si="4"/>
        <v>0</v>
      </c>
      <c r="J102" s="78"/>
    </row>
    <row r="103" spans="1:10">
      <c r="A103" s="98">
        <f t="shared" ca="1" si="3"/>
        <v>99</v>
      </c>
      <c r="B103" s="98" t="s">
        <v>1032</v>
      </c>
      <c r="C103" s="98" t="s">
        <v>158</v>
      </c>
      <c r="D103" s="98" t="s">
        <v>571</v>
      </c>
      <c r="E103" s="98" t="s">
        <v>1438</v>
      </c>
      <c r="F103" s="76" t="s">
        <v>64</v>
      </c>
      <c r="G103" s="76" t="s">
        <v>64</v>
      </c>
      <c r="H103" s="76" t="s">
        <v>64</v>
      </c>
      <c r="I103" s="29">
        <f t="shared" si="4"/>
        <v>0</v>
      </c>
      <c r="J103" s="78"/>
    </row>
    <row r="104" spans="1:10">
      <c r="A104" s="98">
        <f t="shared" ca="1" si="3"/>
        <v>100</v>
      </c>
      <c r="B104" s="98" t="s">
        <v>1033</v>
      </c>
      <c r="C104" s="98" t="s">
        <v>158</v>
      </c>
      <c r="D104" s="98" t="s">
        <v>571</v>
      </c>
      <c r="E104" s="98" t="s">
        <v>1439</v>
      </c>
      <c r="F104" s="76" t="s">
        <v>64</v>
      </c>
      <c r="G104" s="76" t="s">
        <v>64</v>
      </c>
      <c r="H104" s="76" t="s">
        <v>64</v>
      </c>
      <c r="I104" s="29">
        <f t="shared" si="4"/>
        <v>0</v>
      </c>
      <c r="J104" s="78"/>
    </row>
    <row r="105" spans="1:10">
      <c r="A105" s="98">
        <f t="shared" ca="1" si="3"/>
        <v>101</v>
      </c>
      <c r="B105" s="98" t="s">
        <v>1034</v>
      </c>
      <c r="C105" s="98" t="s">
        <v>158</v>
      </c>
      <c r="D105" s="98">
        <v>9</v>
      </c>
      <c r="E105" s="98" t="s">
        <v>1440</v>
      </c>
      <c r="F105" s="76" t="s">
        <v>64</v>
      </c>
      <c r="G105" s="76" t="s">
        <v>64</v>
      </c>
      <c r="H105" s="76" t="s">
        <v>64</v>
      </c>
      <c r="I105" s="29">
        <f t="shared" si="4"/>
        <v>0</v>
      </c>
      <c r="J105" s="78"/>
    </row>
    <row r="106" spans="1:10">
      <c r="A106" s="98">
        <f t="shared" ca="1" si="3"/>
        <v>102</v>
      </c>
      <c r="B106" s="98" t="s">
        <v>1035</v>
      </c>
      <c r="C106" s="98" t="s">
        <v>158</v>
      </c>
      <c r="D106" s="98" t="s">
        <v>571</v>
      </c>
      <c r="E106" s="98" t="s">
        <v>1441</v>
      </c>
      <c r="F106" s="76" t="s">
        <v>64</v>
      </c>
      <c r="G106" s="76" t="s">
        <v>64</v>
      </c>
      <c r="H106" s="76" t="s">
        <v>64</v>
      </c>
      <c r="I106" s="29">
        <f t="shared" si="4"/>
        <v>0</v>
      </c>
      <c r="J106" s="78"/>
    </row>
    <row r="107" spans="1:10">
      <c r="A107" s="98">
        <f t="shared" ca="1" si="3"/>
        <v>103</v>
      </c>
      <c r="B107" s="98" t="s">
        <v>1036</v>
      </c>
      <c r="C107" s="98" t="s">
        <v>158</v>
      </c>
      <c r="D107" s="98" t="s">
        <v>571</v>
      </c>
      <c r="E107" s="98" t="s">
        <v>1442</v>
      </c>
      <c r="F107" s="76" t="s">
        <v>64</v>
      </c>
      <c r="G107" s="76" t="s">
        <v>64</v>
      </c>
      <c r="H107" s="76" t="s">
        <v>64</v>
      </c>
      <c r="I107" s="29">
        <f t="shared" si="4"/>
        <v>0</v>
      </c>
      <c r="J107" s="78"/>
    </row>
    <row r="108" spans="1:10">
      <c r="A108" s="98">
        <f t="shared" ca="1" si="3"/>
        <v>104</v>
      </c>
      <c r="B108" s="98" t="s">
        <v>1037</v>
      </c>
      <c r="C108" s="98" t="s">
        <v>158</v>
      </c>
      <c r="D108" s="98">
        <v>5</v>
      </c>
      <c r="E108" s="98" t="s">
        <v>1443</v>
      </c>
      <c r="F108" s="76" t="s">
        <v>64</v>
      </c>
      <c r="G108" s="76" t="s">
        <v>64</v>
      </c>
      <c r="H108" s="76" t="s">
        <v>64</v>
      </c>
      <c r="I108" s="29">
        <f t="shared" si="4"/>
        <v>0</v>
      </c>
      <c r="J108" s="78"/>
    </row>
    <row r="109" spans="1:10">
      <c r="A109" s="98">
        <f t="shared" ca="1" si="3"/>
        <v>105</v>
      </c>
      <c r="B109" s="98" t="s">
        <v>1038</v>
      </c>
      <c r="C109" s="98" t="s">
        <v>158</v>
      </c>
      <c r="D109" s="98">
        <v>6</v>
      </c>
      <c r="E109" s="98" t="s">
        <v>1444</v>
      </c>
      <c r="F109" s="76" t="s">
        <v>64</v>
      </c>
      <c r="G109" s="76" t="s">
        <v>64</v>
      </c>
      <c r="H109" s="76" t="s">
        <v>64</v>
      </c>
      <c r="I109" s="29">
        <f t="shared" si="4"/>
        <v>0</v>
      </c>
      <c r="J109" s="78"/>
    </row>
    <row r="110" spans="1:10">
      <c r="A110" s="98">
        <f t="shared" ca="1" si="3"/>
        <v>106</v>
      </c>
      <c r="B110" s="98" t="s">
        <v>1039</v>
      </c>
      <c r="C110" s="98" t="s">
        <v>158</v>
      </c>
      <c r="D110" s="98" t="s">
        <v>124</v>
      </c>
      <c r="E110" s="98" t="s">
        <v>1445</v>
      </c>
      <c r="F110" s="76" t="s">
        <v>64</v>
      </c>
      <c r="G110" s="76" t="s">
        <v>64</v>
      </c>
      <c r="H110" s="76" t="s">
        <v>64</v>
      </c>
      <c r="I110" s="29">
        <f t="shared" si="4"/>
        <v>0</v>
      </c>
      <c r="J110" s="78"/>
    </row>
    <row r="111" spans="1:10">
      <c r="A111" s="98">
        <f t="shared" ca="1" si="3"/>
        <v>107</v>
      </c>
      <c r="B111" s="98" t="s">
        <v>1040</v>
      </c>
      <c r="C111" s="98" t="s">
        <v>159</v>
      </c>
      <c r="D111" s="98">
        <v>1</v>
      </c>
      <c r="E111" s="98" t="s">
        <v>1446</v>
      </c>
      <c r="F111" s="76" t="s">
        <v>64</v>
      </c>
      <c r="G111" s="76" t="s">
        <v>64</v>
      </c>
      <c r="H111" s="76" t="s">
        <v>64</v>
      </c>
      <c r="I111" s="29">
        <f t="shared" si="4"/>
        <v>0</v>
      </c>
      <c r="J111" s="78"/>
    </row>
    <row r="112" spans="1:10">
      <c r="A112" s="98">
        <f t="shared" ca="1" si="3"/>
        <v>108</v>
      </c>
      <c r="B112" s="98" t="s">
        <v>1041</v>
      </c>
      <c r="C112" s="98" t="s">
        <v>159</v>
      </c>
      <c r="D112" s="98">
        <v>2</v>
      </c>
      <c r="E112" s="98" t="s">
        <v>1447</v>
      </c>
      <c r="F112" s="76" t="s">
        <v>64</v>
      </c>
      <c r="G112" s="76" t="s">
        <v>64</v>
      </c>
      <c r="H112" s="76" t="s">
        <v>64</v>
      </c>
      <c r="I112" s="29">
        <f t="shared" si="4"/>
        <v>0</v>
      </c>
      <c r="J112" s="78"/>
    </row>
    <row r="113" spans="1:10">
      <c r="A113" s="98">
        <f t="shared" ca="1" si="3"/>
        <v>109</v>
      </c>
      <c r="B113" s="98" t="s">
        <v>1042</v>
      </c>
      <c r="C113" s="98" t="s">
        <v>159</v>
      </c>
      <c r="D113" s="98">
        <v>3</v>
      </c>
      <c r="E113" s="98" t="s">
        <v>1448</v>
      </c>
      <c r="F113" s="76" t="s">
        <v>64</v>
      </c>
      <c r="G113" s="76" t="s">
        <v>64</v>
      </c>
      <c r="H113" s="76" t="s">
        <v>64</v>
      </c>
      <c r="I113" s="29">
        <f t="shared" si="4"/>
        <v>0</v>
      </c>
      <c r="J113" s="78"/>
    </row>
    <row r="114" spans="1:10">
      <c r="A114" s="98">
        <f t="shared" ca="1" si="3"/>
        <v>110</v>
      </c>
      <c r="B114" s="98" t="s">
        <v>1043</v>
      </c>
      <c r="C114" s="98" t="s">
        <v>159</v>
      </c>
      <c r="D114" s="98">
        <v>4</v>
      </c>
      <c r="E114" s="98" t="s">
        <v>1449</v>
      </c>
      <c r="F114" s="76" t="s">
        <v>64</v>
      </c>
      <c r="G114" s="76" t="s">
        <v>64</v>
      </c>
      <c r="H114" s="76" t="s">
        <v>64</v>
      </c>
      <c r="I114" s="29">
        <f t="shared" si="4"/>
        <v>0</v>
      </c>
      <c r="J114" s="78"/>
    </row>
    <row r="115" spans="1:10">
      <c r="A115" s="98">
        <f t="shared" ca="1" si="3"/>
        <v>111</v>
      </c>
      <c r="B115" s="98" t="s">
        <v>1044</v>
      </c>
      <c r="C115" s="98" t="s">
        <v>159</v>
      </c>
      <c r="D115" s="98" t="s">
        <v>571</v>
      </c>
      <c r="E115" s="98" t="s">
        <v>1450</v>
      </c>
      <c r="F115" s="76" t="s">
        <v>64</v>
      </c>
      <c r="G115" s="76" t="s">
        <v>64</v>
      </c>
      <c r="H115" s="76" t="s">
        <v>64</v>
      </c>
      <c r="I115" s="29">
        <f t="shared" si="4"/>
        <v>0</v>
      </c>
      <c r="J115" s="78"/>
    </row>
    <row r="116" spans="1:10">
      <c r="A116" s="98">
        <f t="shared" ca="1" si="3"/>
        <v>112</v>
      </c>
      <c r="B116" s="98" t="s">
        <v>1045</v>
      </c>
      <c r="C116" s="98" t="s">
        <v>159</v>
      </c>
      <c r="D116" s="98" t="s">
        <v>571</v>
      </c>
      <c r="E116" s="98" t="s">
        <v>1451</v>
      </c>
      <c r="F116" s="76" t="s">
        <v>64</v>
      </c>
      <c r="G116" s="76" t="s">
        <v>64</v>
      </c>
      <c r="H116" s="76" t="s">
        <v>64</v>
      </c>
      <c r="I116" s="29">
        <f t="shared" si="4"/>
        <v>0</v>
      </c>
      <c r="J116" s="78"/>
    </row>
    <row r="117" spans="1:10">
      <c r="A117" s="98">
        <f t="shared" ca="1" si="3"/>
        <v>113</v>
      </c>
      <c r="B117" s="98" t="s">
        <v>1046</v>
      </c>
      <c r="C117" s="98" t="s">
        <v>159</v>
      </c>
      <c r="D117" s="98">
        <v>9</v>
      </c>
      <c r="E117" s="98" t="s">
        <v>1452</v>
      </c>
      <c r="F117" s="76" t="s">
        <v>64</v>
      </c>
      <c r="G117" s="76" t="s">
        <v>64</v>
      </c>
      <c r="H117" s="76" t="s">
        <v>64</v>
      </c>
      <c r="I117" s="29">
        <f t="shared" si="4"/>
        <v>0</v>
      </c>
      <c r="J117" s="78"/>
    </row>
    <row r="118" spans="1:10">
      <c r="A118" s="98">
        <f t="shared" ca="1" si="3"/>
        <v>114</v>
      </c>
      <c r="B118" s="98" t="s">
        <v>1047</v>
      </c>
      <c r="C118" s="98" t="s">
        <v>159</v>
      </c>
      <c r="D118" s="98" t="s">
        <v>571</v>
      </c>
      <c r="E118" s="98" t="s">
        <v>1453</v>
      </c>
      <c r="F118" s="76" t="s">
        <v>64</v>
      </c>
      <c r="G118" s="76" t="s">
        <v>64</v>
      </c>
      <c r="H118" s="76" t="s">
        <v>64</v>
      </c>
      <c r="I118" s="29">
        <f t="shared" si="4"/>
        <v>0</v>
      </c>
      <c r="J118" s="78"/>
    </row>
    <row r="119" spans="1:10">
      <c r="A119" s="98">
        <f t="shared" ca="1" si="3"/>
        <v>115</v>
      </c>
      <c r="B119" s="98" t="s">
        <v>1048</v>
      </c>
      <c r="C119" s="98" t="s">
        <v>159</v>
      </c>
      <c r="D119" s="98" t="s">
        <v>571</v>
      </c>
      <c r="E119" s="98" t="s">
        <v>1454</v>
      </c>
      <c r="F119" s="76" t="s">
        <v>64</v>
      </c>
      <c r="G119" s="76" t="s">
        <v>64</v>
      </c>
      <c r="H119" s="76" t="s">
        <v>64</v>
      </c>
      <c r="I119" s="29">
        <f t="shared" si="4"/>
        <v>0</v>
      </c>
      <c r="J119" s="78"/>
    </row>
    <row r="120" spans="1:10">
      <c r="A120" s="98">
        <f t="shared" ca="1" si="3"/>
        <v>116</v>
      </c>
      <c r="B120" s="98" t="s">
        <v>1049</v>
      </c>
      <c r="C120" s="98" t="s">
        <v>159</v>
      </c>
      <c r="D120" s="98">
        <v>5</v>
      </c>
      <c r="E120" s="98" t="s">
        <v>1455</v>
      </c>
      <c r="F120" s="76" t="s">
        <v>64</v>
      </c>
      <c r="G120" s="76" t="s">
        <v>64</v>
      </c>
      <c r="H120" s="76" t="s">
        <v>64</v>
      </c>
      <c r="I120" s="29">
        <f t="shared" si="4"/>
        <v>0</v>
      </c>
      <c r="J120" s="78"/>
    </row>
    <row r="121" spans="1:10">
      <c r="A121" s="98">
        <f t="shared" ca="1" si="3"/>
        <v>117</v>
      </c>
      <c r="B121" s="98" t="s">
        <v>1050</v>
      </c>
      <c r="C121" s="98" t="s">
        <v>159</v>
      </c>
      <c r="D121" s="98">
        <v>6</v>
      </c>
      <c r="E121" s="98" t="s">
        <v>1456</v>
      </c>
      <c r="F121" s="76" t="s">
        <v>64</v>
      </c>
      <c r="G121" s="76" t="s">
        <v>64</v>
      </c>
      <c r="H121" s="76" t="s">
        <v>64</v>
      </c>
      <c r="I121" s="29">
        <f t="shared" si="4"/>
        <v>0</v>
      </c>
      <c r="J121" s="78"/>
    </row>
    <row r="122" spans="1:10">
      <c r="A122" s="98">
        <f t="shared" ca="1" si="3"/>
        <v>118</v>
      </c>
      <c r="B122" s="98" t="s">
        <v>1051</v>
      </c>
      <c r="C122" s="98" t="s">
        <v>159</v>
      </c>
      <c r="D122" s="98" t="s">
        <v>124</v>
      </c>
      <c r="E122" s="98" t="s">
        <v>1457</v>
      </c>
      <c r="F122" s="76" t="s">
        <v>64</v>
      </c>
      <c r="G122" s="76" t="s">
        <v>64</v>
      </c>
      <c r="H122" s="76" t="s">
        <v>64</v>
      </c>
      <c r="I122" s="29">
        <f t="shared" si="4"/>
        <v>0</v>
      </c>
      <c r="J122" s="78"/>
    </row>
    <row r="123" spans="1:10">
      <c r="A123" s="98">
        <f t="shared" ca="1" si="3"/>
        <v>119</v>
      </c>
      <c r="B123" s="98"/>
      <c r="C123" s="98" t="s">
        <v>65</v>
      </c>
      <c r="D123" s="98" t="s">
        <v>153</v>
      </c>
      <c r="E123" s="98" t="s">
        <v>1059</v>
      </c>
      <c r="F123" s="76" t="s">
        <v>64</v>
      </c>
      <c r="G123" s="76" t="s">
        <v>64</v>
      </c>
      <c r="H123" s="76" t="s">
        <v>64</v>
      </c>
      <c r="I123" s="29">
        <f t="shared" si="4"/>
        <v>0</v>
      </c>
      <c r="J123" s="78"/>
    </row>
    <row r="124" spans="1:10">
      <c r="A124" s="98">
        <f t="shared" ca="1" si="3"/>
        <v>120</v>
      </c>
      <c r="B124" s="98"/>
      <c r="C124" s="98" t="s">
        <v>161</v>
      </c>
      <c r="D124" s="98" t="s">
        <v>153</v>
      </c>
      <c r="E124" s="98" t="s">
        <v>1060</v>
      </c>
      <c r="F124" s="76" t="s">
        <v>64</v>
      </c>
      <c r="G124" s="76" t="s">
        <v>64</v>
      </c>
      <c r="H124" s="76" t="s">
        <v>64</v>
      </c>
      <c r="I124" s="29">
        <f t="shared" si="4"/>
        <v>0</v>
      </c>
      <c r="J124" s="78"/>
    </row>
  </sheetData>
  <mergeCells count="6">
    <mergeCell ref="A1:E1"/>
    <mergeCell ref="I1:I3"/>
    <mergeCell ref="J1:J3"/>
    <mergeCell ref="A2:E2"/>
    <mergeCell ref="K2:N3"/>
    <mergeCell ref="A3:E3"/>
  </mergeCells>
  <conditionalFormatting sqref="F5:I124">
    <cfRule type="expression" dxfId="2" priority="7">
      <formula>$I5&gt;67%</formula>
    </cfRule>
    <cfRule type="expression" dxfId="1" priority="8">
      <formula>$I5&gt;34%</formula>
    </cfRule>
    <cfRule type="expression" dxfId="0" priority="9">
      <formula>$I5&gt;1%</formula>
    </cfRule>
  </conditionalFormatting>
  <dataValidations count="1">
    <dataValidation type="list" errorStyle="information" allowBlank="1" showInputMessage="1" showErrorMessage="1" sqref="F5:H124">
      <formula1>"да,нет"</formula1>
    </dataValidation>
  </dataValidations>
  <hyperlinks>
    <hyperlink ref="K2:N3" location="Готовность!A1" display="Готовность"/>
  </hyperlink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R261"/>
  <sheetViews>
    <sheetView topLeftCell="A7" workbookViewId="0">
      <selection activeCell="E25" sqref="E25"/>
    </sheetView>
  </sheetViews>
  <sheetFormatPr defaultColWidth="9.109375" defaultRowHeight="14.4"/>
  <cols>
    <col min="1" max="1" width="6.6640625" style="80" bestFit="1" customWidth="1"/>
    <col min="2" max="2" width="7.44140625" style="80" bestFit="1" customWidth="1"/>
    <col min="3" max="3" width="11.88671875" style="80" bestFit="1" customWidth="1"/>
    <col min="4" max="4" width="13.109375" style="80" bestFit="1" customWidth="1"/>
    <col min="5" max="5" width="77.44140625" style="80" bestFit="1" customWidth="1"/>
    <col min="6" max="7" width="11" style="83" bestFit="1" customWidth="1"/>
    <col min="8" max="8" width="7.109375" style="83" bestFit="1" customWidth="1"/>
    <col min="9" max="9" width="10.6640625" style="83" bestFit="1" customWidth="1"/>
    <col min="10" max="10" width="12.5546875" style="83" bestFit="1" customWidth="1"/>
    <col min="11" max="11" width="10.6640625" style="83" bestFit="1" customWidth="1"/>
    <col min="12" max="12" width="6.109375" style="83" bestFit="1" customWidth="1"/>
    <col min="13" max="13" width="11.5546875" style="83" bestFit="1" customWidth="1"/>
    <col min="14" max="14" width="4" style="83" bestFit="1" customWidth="1"/>
    <col min="15" max="15" width="29.6640625" style="83" customWidth="1"/>
    <col min="16" max="16384" width="9.109375" style="83"/>
  </cols>
  <sheetData>
    <row r="1" spans="1:18" ht="29.4" thickBot="1">
      <c r="A1" s="111" t="s">
        <v>7</v>
      </c>
      <c r="B1" s="111"/>
      <c r="C1" s="111"/>
      <c r="D1" s="111"/>
      <c r="E1" s="111"/>
      <c r="F1" s="34" t="s">
        <v>10</v>
      </c>
      <c r="G1" s="34" t="s">
        <v>11</v>
      </c>
      <c r="H1" s="33" t="s">
        <v>3</v>
      </c>
      <c r="I1" s="116" t="s">
        <v>12</v>
      </c>
      <c r="J1" s="111" t="s">
        <v>13</v>
      </c>
      <c r="K1" s="34" t="s">
        <v>14</v>
      </c>
      <c r="L1" s="2">
        <f>SUM(I5:$I$986) / N1</f>
        <v>0</v>
      </c>
      <c r="M1" s="34" t="s">
        <v>15</v>
      </c>
      <c r="N1" s="23">
        <f>COUNTA(E$5:E986)</f>
        <v>24</v>
      </c>
    </row>
    <row r="2" spans="1:18" ht="15" thickBot="1">
      <c r="A2" s="111" t="s">
        <v>8</v>
      </c>
      <c r="B2" s="111"/>
      <c r="C2" s="111"/>
      <c r="D2" s="111"/>
      <c r="E2" s="111"/>
      <c r="F2" s="1">
        <f>COUNTIF(F5:$F$986,"да")</f>
        <v>0</v>
      </c>
      <c r="G2" s="1">
        <f>COUNTIF(G5:$G$986,"да")</f>
        <v>0</v>
      </c>
      <c r="H2" s="1">
        <f>COUNTIF(H5:$H$986,"да")</f>
        <v>0</v>
      </c>
      <c r="I2" s="111"/>
      <c r="J2" s="111"/>
      <c r="K2" s="118" t="str">
        <f>HYPERLINK("[Готовность Самара 2.xlsx]'Готовность'!A1", "Готовность")</f>
        <v>Готовность</v>
      </c>
      <c r="L2" s="119"/>
      <c r="M2" s="119"/>
      <c r="N2" s="119"/>
    </row>
    <row r="3" spans="1:18" ht="15" thickBot="1">
      <c r="A3" s="117" t="s">
        <v>9</v>
      </c>
      <c r="B3" s="117"/>
      <c r="C3" s="117"/>
      <c r="D3" s="117"/>
      <c r="E3" s="117"/>
      <c r="F3" s="9">
        <f>F2/$N$1</f>
        <v>0</v>
      </c>
      <c r="G3" s="9">
        <f>G2/$N$1</f>
        <v>0</v>
      </c>
      <c r="H3" s="9">
        <f>H2/$N$1</f>
        <v>0</v>
      </c>
      <c r="I3" s="117"/>
      <c r="J3" s="117"/>
      <c r="K3" s="119"/>
      <c r="L3" s="119"/>
      <c r="M3" s="119"/>
      <c r="N3" s="119"/>
    </row>
    <row r="4" spans="1:18">
      <c r="A4" s="99" t="s">
        <v>168</v>
      </c>
      <c r="B4" s="74" t="s">
        <v>169</v>
      </c>
      <c r="C4" s="74" t="s">
        <v>170</v>
      </c>
      <c r="D4" s="74" t="s">
        <v>171</v>
      </c>
      <c r="E4" s="75"/>
      <c r="F4" s="27"/>
      <c r="G4" s="27"/>
      <c r="H4" s="27"/>
      <c r="I4" s="26"/>
      <c r="J4" s="28"/>
      <c r="K4" s="22"/>
      <c r="L4" s="22"/>
      <c r="M4" s="22"/>
      <c r="N4" s="22"/>
    </row>
    <row r="5" spans="1:18">
      <c r="A5" s="88">
        <v>1</v>
      </c>
      <c r="B5" s="88"/>
      <c r="C5" s="100" t="s">
        <v>1085</v>
      </c>
      <c r="D5" s="88" t="s">
        <v>1090</v>
      </c>
      <c r="E5" s="90" t="s">
        <v>1108</v>
      </c>
      <c r="F5" s="76" t="s">
        <v>64</v>
      </c>
      <c r="G5" s="76" t="s">
        <v>64</v>
      </c>
      <c r="H5" s="76" t="s">
        <v>64</v>
      </c>
      <c r="I5" s="53">
        <f t="shared" ref="I5:I28" si="0">(IF(F5="да",1,0)+IF(G5="да",1,0)+IF(H5="да",1,0))/3</f>
        <v>0</v>
      </c>
      <c r="J5" s="97"/>
    </row>
    <row r="6" spans="1:18">
      <c r="A6" s="88">
        <f ca="1">IF(E6 = "","",INDIRECT(ADDRESS(ROW()-1,COLUMN()))+1)</f>
        <v>2</v>
      </c>
      <c r="B6" s="88"/>
      <c r="C6" s="100" t="s">
        <v>1085</v>
      </c>
      <c r="D6" s="88" t="s">
        <v>1091</v>
      </c>
      <c r="E6" s="90" t="s">
        <v>1108</v>
      </c>
      <c r="F6" s="76" t="s">
        <v>64</v>
      </c>
      <c r="G6" s="76" t="s">
        <v>64</v>
      </c>
      <c r="H6" s="76" t="s">
        <v>64</v>
      </c>
      <c r="I6" s="53">
        <f t="shared" si="0"/>
        <v>0</v>
      </c>
      <c r="J6" s="97"/>
    </row>
    <row r="7" spans="1:18">
      <c r="A7" s="88">
        <f t="shared" ref="A7:A28" ca="1" si="1">IF(E7 = "","",INDIRECT(ADDRESS(ROW()-1,COLUMN()))+1)</f>
        <v>3</v>
      </c>
      <c r="B7" s="88"/>
      <c r="C7" s="100" t="s">
        <v>1086</v>
      </c>
      <c r="D7" s="88">
        <v>1.2</v>
      </c>
      <c r="E7" s="88" t="s">
        <v>1067</v>
      </c>
      <c r="F7" s="76" t="s">
        <v>64</v>
      </c>
      <c r="G7" s="76" t="s">
        <v>64</v>
      </c>
      <c r="H7" s="76" t="s">
        <v>64</v>
      </c>
      <c r="I7" s="53">
        <f t="shared" si="0"/>
        <v>0</v>
      </c>
      <c r="J7" s="97"/>
      <c r="M7" s="24"/>
      <c r="N7" s="24"/>
      <c r="O7" s="24"/>
      <c r="P7" s="24"/>
      <c r="Q7" s="24"/>
      <c r="R7" s="24"/>
    </row>
    <row r="8" spans="1:18">
      <c r="A8" s="88">
        <f t="shared" ca="1" si="1"/>
        <v>4</v>
      </c>
      <c r="B8" s="88"/>
      <c r="C8" s="100" t="s">
        <v>1086</v>
      </c>
      <c r="D8" s="88">
        <v>5.6</v>
      </c>
      <c r="E8" s="88" t="s">
        <v>1088</v>
      </c>
      <c r="F8" s="76" t="s">
        <v>64</v>
      </c>
      <c r="G8" s="76" t="s">
        <v>64</v>
      </c>
      <c r="H8" s="76" t="s">
        <v>64</v>
      </c>
      <c r="I8" s="53">
        <f t="shared" si="0"/>
        <v>0</v>
      </c>
      <c r="J8" s="97"/>
      <c r="M8" s="24"/>
      <c r="N8" s="24"/>
      <c r="O8" s="24"/>
      <c r="P8" s="24"/>
      <c r="Q8" s="24"/>
      <c r="R8" s="24"/>
    </row>
    <row r="9" spans="1:18">
      <c r="A9" s="88">
        <f t="shared" ca="1" si="1"/>
        <v>5</v>
      </c>
      <c r="B9" s="88"/>
      <c r="C9" s="100" t="s">
        <v>1086</v>
      </c>
      <c r="D9" s="88">
        <v>9.1</v>
      </c>
      <c r="E9" s="88" t="s">
        <v>43</v>
      </c>
      <c r="F9" s="76" t="s">
        <v>64</v>
      </c>
      <c r="G9" s="76" t="s">
        <v>64</v>
      </c>
      <c r="H9" s="76" t="s">
        <v>64</v>
      </c>
      <c r="I9" s="53">
        <f t="shared" si="0"/>
        <v>0</v>
      </c>
      <c r="J9" s="97"/>
      <c r="M9" s="24"/>
      <c r="N9" s="24"/>
      <c r="O9" s="24"/>
      <c r="P9" s="24"/>
      <c r="Q9" s="24"/>
      <c r="R9" s="24"/>
    </row>
    <row r="10" spans="1:18">
      <c r="A10" s="88">
        <f t="shared" ca="1" si="1"/>
        <v>6</v>
      </c>
      <c r="B10" s="88"/>
      <c r="C10" s="100" t="s">
        <v>1086</v>
      </c>
      <c r="D10" s="88">
        <v>13.14</v>
      </c>
      <c r="E10" s="88" t="s">
        <v>1068</v>
      </c>
      <c r="F10" s="76" t="s">
        <v>64</v>
      </c>
      <c r="G10" s="76" t="s">
        <v>64</v>
      </c>
      <c r="H10" s="76" t="s">
        <v>64</v>
      </c>
      <c r="I10" s="53">
        <f t="shared" si="0"/>
        <v>0</v>
      </c>
      <c r="J10" s="97"/>
      <c r="M10" s="24"/>
      <c r="N10" s="24"/>
      <c r="O10" s="24"/>
      <c r="P10" s="24"/>
      <c r="Q10" s="24"/>
      <c r="R10" s="24"/>
    </row>
    <row r="11" spans="1:18">
      <c r="A11" s="88">
        <f t="shared" ca="1" si="1"/>
        <v>7</v>
      </c>
      <c r="B11" s="88"/>
      <c r="C11" s="100" t="s">
        <v>1086</v>
      </c>
      <c r="D11" s="88">
        <v>17.18</v>
      </c>
      <c r="E11" s="88" t="s">
        <v>1069</v>
      </c>
      <c r="F11" s="76" t="s">
        <v>64</v>
      </c>
      <c r="G11" s="76" t="s">
        <v>64</v>
      </c>
      <c r="H11" s="76" t="s">
        <v>64</v>
      </c>
      <c r="I11" s="53">
        <f t="shared" si="0"/>
        <v>0</v>
      </c>
      <c r="J11" s="97"/>
      <c r="M11" s="24"/>
      <c r="N11" s="24"/>
      <c r="O11" s="24"/>
      <c r="P11" s="24"/>
      <c r="Q11" s="24"/>
      <c r="R11" s="24"/>
    </row>
    <row r="12" spans="1:18">
      <c r="A12" s="88">
        <f t="shared" ca="1" si="1"/>
        <v>8</v>
      </c>
      <c r="B12" s="88"/>
      <c r="C12" s="100" t="s">
        <v>1086</v>
      </c>
      <c r="D12" s="88">
        <v>21.22</v>
      </c>
      <c r="E12" s="88" t="s">
        <v>1070</v>
      </c>
      <c r="F12" s="76" t="s">
        <v>64</v>
      </c>
      <c r="G12" s="76" t="s">
        <v>64</v>
      </c>
      <c r="H12" s="76" t="s">
        <v>64</v>
      </c>
      <c r="I12" s="53">
        <f t="shared" si="0"/>
        <v>0</v>
      </c>
      <c r="J12" s="97"/>
      <c r="M12" s="24"/>
      <c r="N12" s="24"/>
      <c r="O12" s="24"/>
      <c r="P12" s="24"/>
      <c r="Q12" s="24"/>
      <c r="R12" s="24"/>
    </row>
    <row r="13" spans="1:18">
      <c r="A13" s="88">
        <f t="shared" ca="1" si="1"/>
        <v>9</v>
      </c>
      <c r="B13" s="88"/>
      <c r="C13" s="100" t="s">
        <v>1086</v>
      </c>
      <c r="D13" s="88">
        <v>25.26</v>
      </c>
      <c r="E13" s="88" t="s">
        <v>1071</v>
      </c>
      <c r="F13" s="76" t="s">
        <v>64</v>
      </c>
      <c r="G13" s="76" t="s">
        <v>64</v>
      </c>
      <c r="H13" s="76" t="s">
        <v>64</v>
      </c>
      <c r="I13" s="53">
        <f t="shared" si="0"/>
        <v>0</v>
      </c>
      <c r="J13" s="97"/>
      <c r="M13" s="24"/>
      <c r="N13" s="24"/>
      <c r="O13" s="24"/>
      <c r="P13" s="24"/>
      <c r="Q13" s="24"/>
      <c r="R13" s="24"/>
    </row>
    <row r="14" spans="1:18">
      <c r="A14" s="88">
        <f t="shared" ca="1" si="1"/>
        <v>10</v>
      </c>
      <c r="B14" s="88"/>
      <c r="C14" s="100" t="s">
        <v>1086</v>
      </c>
      <c r="D14" s="88">
        <v>29.3</v>
      </c>
      <c r="E14" s="88" t="s">
        <v>1072</v>
      </c>
      <c r="F14" s="76" t="s">
        <v>64</v>
      </c>
      <c r="G14" s="76" t="s">
        <v>64</v>
      </c>
      <c r="H14" s="76" t="s">
        <v>64</v>
      </c>
      <c r="I14" s="53">
        <f t="shared" si="0"/>
        <v>0</v>
      </c>
      <c r="J14" s="97"/>
      <c r="M14" s="24"/>
      <c r="N14" s="24"/>
      <c r="O14" s="24"/>
      <c r="P14" s="24"/>
      <c r="Q14" s="24"/>
      <c r="R14" s="24"/>
    </row>
    <row r="15" spans="1:18">
      <c r="A15" s="88">
        <f t="shared" ca="1" si="1"/>
        <v>11</v>
      </c>
      <c r="B15" s="88"/>
      <c r="C15" s="100" t="s">
        <v>1086</v>
      </c>
      <c r="D15" s="88">
        <v>33.340000000000003</v>
      </c>
      <c r="E15" s="88" t="s">
        <v>1073</v>
      </c>
      <c r="F15" s="76" t="s">
        <v>64</v>
      </c>
      <c r="G15" s="76" t="s">
        <v>64</v>
      </c>
      <c r="H15" s="76" t="s">
        <v>64</v>
      </c>
      <c r="I15" s="53">
        <f t="shared" si="0"/>
        <v>0</v>
      </c>
      <c r="J15" s="97"/>
      <c r="M15" s="24"/>
      <c r="N15" s="24"/>
      <c r="O15" s="24"/>
      <c r="P15" s="24"/>
      <c r="Q15" s="24"/>
      <c r="R15" s="24"/>
    </row>
    <row r="16" spans="1:18">
      <c r="A16" s="88">
        <f t="shared" ca="1" si="1"/>
        <v>12</v>
      </c>
      <c r="B16" s="88"/>
      <c r="C16" s="100" t="s">
        <v>1086</v>
      </c>
      <c r="D16" s="88">
        <v>37.380000000000003</v>
      </c>
      <c r="E16" s="88" t="s">
        <v>1074</v>
      </c>
      <c r="F16" s="76" t="s">
        <v>64</v>
      </c>
      <c r="G16" s="76" t="s">
        <v>64</v>
      </c>
      <c r="H16" s="76" t="s">
        <v>64</v>
      </c>
      <c r="I16" s="53">
        <f t="shared" si="0"/>
        <v>0</v>
      </c>
      <c r="J16" s="97"/>
      <c r="M16" s="24"/>
      <c r="N16" s="24"/>
      <c r="O16" s="24"/>
      <c r="P16" s="24"/>
      <c r="Q16" s="24"/>
      <c r="R16" s="24"/>
    </row>
    <row r="17" spans="1:18">
      <c r="A17" s="88">
        <f t="shared" ca="1" si="1"/>
        <v>13</v>
      </c>
      <c r="B17" s="88"/>
      <c r="C17" s="100" t="s">
        <v>1086</v>
      </c>
      <c r="D17" s="88">
        <v>41.42</v>
      </c>
      <c r="E17" s="88" t="s">
        <v>1075</v>
      </c>
      <c r="F17" s="76" t="s">
        <v>64</v>
      </c>
      <c r="G17" s="76" t="s">
        <v>64</v>
      </c>
      <c r="H17" s="76" t="s">
        <v>64</v>
      </c>
      <c r="I17" s="53">
        <f t="shared" si="0"/>
        <v>0</v>
      </c>
      <c r="J17" s="97"/>
      <c r="M17" s="24"/>
      <c r="N17" s="24"/>
      <c r="O17" s="24"/>
      <c r="P17" s="24"/>
      <c r="Q17" s="24"/>
      <c r="R17" s="24"/>
    </row>
    <row r="18" spans="1:18">
      <c r="A18" s="88">
        <f t="shared" ca="1" si="1"/>
        <v>14</v>
      </c>
      <c r="B18" s="88"/>
      <c r="C18" s="100" t="s">
        <v>1087</v>
      </c>
      <c r="D18" s="88">
        <v>1.2</v>
      </c>
      <c r="E18" s="109" t="s">
        <v>1076</v>
      </c>
      <c r="F18" s="76" t="s">
        <v>64</v>
      </c>
      <c r="G18" s="76" t="s">
        <v>64</v>
      </c>
      <c r="H18" s="76" t="s">
        <v>64</v>
      </c>
      <c r="I18" s="53">
        <f t="shared" si="0"/>
        <v>0</v>
      </c>
      <c r="J18" s="97"/>
      <c r="M18" s="24"/>
      <c r="N18" s="24"/>
      <c r="O18" s="24"/>
      <c r="P18" s="24"/>
      <c r="Q18" s="24"/>
      <c r="R18" s="24"/>
    </row>
    <row r="19" spans="1:18">
      <c r="A19" s="88">
        <f t="shared" ca="1" si="1"/>
        <v>15</v>
      </c>
      <c r="B19" s="88"/>
      <c r="C19" s="100" t="s">
        <v>1087</v>
      </c>
      <c r="D19" s="88">
        <v>5.6</v>
      </c>
      <c r="E19" s="88" t="s">
        <v>1089</v>
      </c>
      <c r="F19" s="76" t="s">
        <v>64</v>
      </c>
      <c r="G19" s="76" t="s">
        <v>64</v>
      </c>
      <c r="H19" s="76" t="s">
        <v>64</v>
      </c>
      <c r="I19" s="53">
        <f t="shared" si="0"/>
        <v>0</v>
      </c>
      <c r="J19" s="97"/>
      <c r="M19" s="24"/>
      <c r="N19" s="24"/>
      <c r="O19" s="24"/>
      <c r="P19" s="24"/>
      <c r="Q19" s="24"/>
      <c r="R19" s="24"/>
    </row>
    <row r="20" spans="1:18">
      <c r="A20" s="88">
        <f t="shared" ca="1" si="1"/>
        <v>16</v>
      </c>
      <c r="B20" s="88"/>
      <c r="C20" s="100" t="s">
        <v>1087</v>
      </c>
      <c r="D20" s="88">
        <v>9.1</v>
      </c>
      <c r="E20" s="88" t="s">
        <v>53</v>
      </c>
      <c r="F20" s="76" t="s">
        <v>64</v>
      </c>
      <c r="G20" s="76" t="s">
        <v>64</v>
      </c>
      <c r="H20" s="76" t="s">
        <v>64</v>
      </c>
      <c r="I20" s="53">
        <f t="shared" si="0"/>
        <v>0</v>
      </c>
      <c r="J20" s="97"/>
      <c r="M20" s="24"/>
      <c r="N20" s="24"/>
      <c r="O20" s="24"/>
      <c r="P20" s="24"/>
      <c r="Q20" s="24"/>
      <c r="R20" s="24"/>
    </row>
    <row r="21" spans="1:18">
      <c r="A21" s="88">
        <f t="shared" ca="1" si="1"/>
        <v>17</v>
      </c>
      <c r="B21" s="88"/>
      <c r="C21" s="100" t="s">
        <v>1087</v>
      </c>
      <c r="D21" s="88">
        <v>13.14</v>
      </c>
      <c r="E21" s="88" t="s">
        <v>1077</v>
      </c>
      <c r="F21" s="76" t="s">
        <v>64</v>
      </c>
      <c r="G21" s="76" t="s">
        <v>64</v>
      </c>
      <c r="H21" s="76" t="s">
        <v>64</v>
      </c>
      <c r="I21" s="53">
        <f t="shared" si="0"/>
        <v>0</v>
      </c>
      <c r="J21" s="97"/>
      <c r="M21" s="24"/>
      <c r="N21" s="24"/>
      <c r="O21" s="24"/>
      <c r="P21" s="24"/>
      <c r="Q21" s="24"/>
      <c r="R21" s="24"/>
    </row>
    <row r="22" spans="1:18">
      <c r="A22" s="88">
        <f t="shared" ca="1" si="1"/>
        <v>18</v>
      </c>
      <c r="B22" s="88"/>
      <c r="C22" s="100" t="s">
        <v>1087</v>
      </c>
      <c r="D22" s="88">
        <v>17.18</v>
      </c>
      <c r="E22" s="88" t="s">
        <v>1078</v>
      </c>
      <c r="F22" s="76" t="s">
        <v>64</v>
      </c>
      <c r="G22" s="76" t="s">
        <v>64</v>
      </c>
      <c r="H22" s="76" t="s">
        <v>64</v>
      </c>
      <c r="I22" s="53">
        <f t="shared" si="0"/>
        <v>0</v>
      </c>
      <c r="J22" s="97"/>
      <c r="M22" s="24"/>
      <c r="N22" s="24"/>
      <c r="O22" s="24"/>
      <c r="P22" s="24"/>
      <c r="Q22" s="24"/>
      <c r="R22" s="24"/>
    </row>
    <row r="23" spans="1:18">
      <c r="A23" s="88">
        <f t="shared" ca="1" si="1"/>
        <v>19</v>
      </c>
      <c r="B23" s="88"/>
      <c r="C23" s="100" t="s">
        <v>1087</v>
      </c>
      <c r="D23" s="88">
        <v>21.22</v>
      </c>
      <c r="E23" s="88" t="s">
        <v>1079</v>
      </c>
      <c r="F23" s="76" t="s">
        <v>64</v>
      </c>
      <c r="G23" s="76" t="s">
        <v>64</v>
      </c>
      <c r="H23" s="76" t="s">
        <v>64</v>
      </c>
      <c r="I23" s="53">
        <f t="shared" si="0"/>
        <v>0</v>
      </c>
      <c r="J23" s="97"/>
    </row>
    <row r="24" spans="1:18">
      <c r="A24" s="88">
        <f t="shared" ca="1" si="1"/>
        <v>20</v>
      </c>
      <c r="B24" s="88"/>
      <c r="C24" s="88" t="s">
        <v>1087</v>
      </c>
      <c r="D24" s="88">
        <v>25.26</v>
      </c>
      <c r="E24" s="88" t="s">
        <v>1080</v>
      </c>
      <c r="F24" s="76" t="s">
        <v>64</v>
      </c>
      <c r="G24" s="76" t="s">
        <v>64</v>
      </c>
      <c r="H24" s="76" t="s">
        <v>64</v>
      </c>
      <c r="I24" s="53">
        <f t="shared" si="0"/>
        <v>0</v>
      </c>
      <c r="J24" s="97"/>
    </row>
    <row r="25" spans="1:18">
      <c r="A25" s="88">
        <f t="shared" ca="1" si="1"/>
        <v>21</v>
      </c>
      <c r="B25" s="88"/>
      <c r="C25" s="88" t="s">
        <v>1087</v>
      </c>
      <c r="D25" s="88">
        <v>29.3</v>
      </c>
      <c r="E25" s="88" t="s">
        <v>1081</v>
      </c>
      <c r="F25" s="76" t="s">
        <v>64</v>
      </c>
      <c r="G25" s="76" t="s">
        <v>64</v>
      </c>
      <c r="H25" s="76" t="s">
        <v>64</v>
      </c>
      <c r="I25" s="53">
        <f t="shared" si="0"/>
        <v>0</v>
      </c>
      <c r="J25" s="97"/>
    </row>
    <row r="26" spans="1:18">
      <c r="A26" s="88">
        <f t="shared" ca="1" si="1"/>
        <v>22</v>
      </c>
      <c r="B26" s="88"/>
      <c r="C26" s="88" t="s">
        <v>1087</v>
      </c>
      <c r="D26" s="88">
        <v>33.340000000000003</v>
      </c>
      <c r="E26" s="88" t="s">
        <v>1082</v>
      </c>
      <c r="F26" s="76" t="s">
        <v>64</v>
      </c>
      <c r="G26" s="76" t="s">
        <v>64</v>
      </c>
      <c r="H26" s="76" t="s">
        <v>64</v>
      </c>
      <c r="I26" s="53">
        <f t="shared" si="0"/>
        <v>0</v>
      </c>
      <c r="J26" s="97"/>
    </row>
    <row r="27" spans="1:18" s="84" customFormat="1">
      <c r="A27" s="88">
        <f t="shared" ca="1" si="1"/>
        <v>23</v>
      </c>
      <c r="B27" s="88"/>
      <c r="C27" s="88" t="s">
        <v>1087</v>
      </c>
      <c r="D27" s="88">
        <v>37.380000000000003</v>
      </c>
      <c r="E27" s="88" t="s">
        <v>1083</v>
      </c>
      <c r="F27" s="76" t="s">
        <v>64</v>
      </c>
      <c r="G27" s="76" t="s">
        <v>64</v>
      </c>
      <c r="H27" s="76" t="s">
        <v>64</v>
      </c>
      <c r="I27" s="53">
        <f t="shared" si="0"/>
        <v>0</v>
      </c>
      <c r="J27" s="97"/>
    </row>
    <row r="28" spans="1:18" s="84" customFormat="1">
      <c r="A28" s="88">
        <f t="shared" ca="1" si="1"/>
        <v>24</v>
      </c>
      <c r="B28" s="88"/>
      <c r="C28" s="88" t="s">
        <v>1087</v>
      </c>
      <c r="D28" s="88">
        <v>23.24</v>
      </c>
      <c r="E28" s="88" t="s">
        <v>1084</v>
      </c>
      <c r="F28" s="76" t="s">
        <v>64</v>
      </c>
      <c r="G28" s="76" t="s">
        <v>64</v>
      </c>
      <c r="H28" s="76" t="s">
        <v>64</v>
      </c>
      <c r="I28" s="53">
        <f t="shared" si="0"/>
        <v>0</v>
      </c>
      <c r="J28" s="97"/>
    </row>
    <row r="29" spans="1:18" s="84" customFormat="1">
      <c r="A29" s="105"/>
      <c r="B29" s="110"/>
      <c r="C29" s="110"/>
      <c r="D29" s="93"/>
      <c r="E29" s="105"/>
      <c r="F29" s="94"/>
      <c r="G29" s="94"/>
      <c r="H29" s="94"/>
      <c r="I29" s="95"/>
      <c r="J29" s="96"/>
    </row>
    <row r="30" spans="1:18" s="84" customFormat="1">
      <c r="A30" s="105"/>
      <c r="B30" s="103"/>
      <c r="C30" s="103"/>
      <c r="D30" s="93"/>
      <c r="E30" s="103"/>
      <c r="F30" s="94"/>
      <c r="G30" s="94"/>
      <c r="H30" s="94"/>
      <c r="I30" s="95"/>
      <c r="J30" s="96"/>
    </row>
    <row r="31" spans="1:18" s="84" customFormat="1">
      <c r="A31" s="105"/>
      <c r="B31" s="93"/>
      <c r="C31" s="93"/>
      <c r="D31" s="93"/>
      <c r="E31" s="93"/>
      <c r="F31" s="94"/>
      <c r="G31" s="94"/>
      <c r="H31" s="94"/>
      <c r="I31" s="95"/>
      <c r="J31" s="96"/>
    </row>
    <row r="32" spans="1:18" s="84" customFormat="1">
      <c r="A32" s="105"/>
      <c r="B32" s="93"/>
      <c r="C32" s="93"/>
      <c r="D32" s="93"/>
      <c r="E32" s="93"/>
      <c r="F32" s="94"/>
      <c r="G32" s="94"/>
      <c r="H32" s="94"/>
      <c r="I32" s="95"/>
      <c r="J32" s="96"/>
    </row>
    <row r="33" spans="1:10" s="84" customFormat="1">
      <c r="A33" s="105"/>
      <c r="B33" s="93"/>
      <c r="C33" s="93"/>
      <c r="D33" s="93"/>
      <c r="E33" s="93"/>
      <c r="F33" s="94"/>
      <c r="G33" s="94"/>
      <c r="H33" s="94"/>
      <c r="I33" s="95"/>
      <c r="J33" s="96"/>
    </row>
    <row r="34" spans="1:10" s="84" customFormat="1">
      <c r="A34" s="105"/>
      <c r="B34" s="93"/>
      <c r="C34" s="93"/>
      <c r="D34" s="93"/>
      <c r="E34" s="93"/>
      <c r="F34" s="94"/>
      <c r="G34" s="94"/>
      <c r="H34" s="94"/>
      <c r="I34" s="95"/>
      <c r="J34" s="96"/>
    </row>
    <row r="35" spans="1:10" s="84" customFormat="1">
      <c r="A35" s="105"/>
      <c r="B35" s="93"/>
      <c r="C35" s="93"/>
      <c r="D35" s="93"/>
      <c r="E35" s="93"/>
      <c r="F35" s="94"/>
      <c r="G35" s="94"/>
      <c r="H35" s="94"/>
      <c r="I35" s="95"/>
      <c r="J35" s="96"/>
    </row>
    <row r="36" spans="1:10" s="84" customFormat="1">
      <c r="A36" s="105"/>
      <c r="B36" s="93"/>
      <c r="C36" s="93"/>
      <c r="D36" s="93"/>
      <c r="E36" s="93"/>
      <c r="F36" s="94"/>
      <c r="G36" s="94"/>
      <c r="H36" s="94"/>
      <c r="I36" s="95"/>
      <c r="J36" s="96"/>
    </row>
    <row r="37" spans="1:10" s="84" customFormat="1">
      <c r="A37" s="105"/>
      <c r="B37" s="93"/>
      <c r="C37" s="93"/>
      <c r="D37" s="93"/>
      <c r="E37" s="93"/>
      <c r="F37" s="94"/>
      <c r="G37" s="94"/>
      <c r="H37" s="94"/>
      <c r="I37" s="95"/>
      <c r="J37" s="96"/>
    </row>
    <row r="38" spans="1:10" s="84" customFormat="1">
      <c r="A38" s="105"/>
      <c r="B38" s="93"/>
      <c r="C38" s="93"/>
      <c r="D38" s="93"/>
      <c r="E38" s="93"/>
      <c r="F38" s="94"/>
      <c r="G38" s="94"/>
      <c r="H38" s="94"/>
      <c r="I38" s="95"/>
      <c r="J38" s="96"/>
    </row>
    <row r="39" spans="1:10" s="84" customFormat="1">
      <c r="A39" s="105"/>
      <c r="B39" s="93"/>
      <c r="C39" s="93"/>
      <c r="D39" s="93"/>
      <c r="E39" s="93"/>
      <c r="F39" s="94"/>
      <c r="G39" s="94"/>
      <c r="H39" s="94"/>
      <c r="I39" s="95"/>
      <c r="J39" s="96"/>
    </row>
    <row r="40" spans="1:10" s="84" customFormat="1">
      <c r="A40" s="105"/>
      <c r="B40" s="93"/>
      <c r="C40" s="93"/>
      <c r="D40" s="93"/>
      <c r="E40" s="93"/>
      <c r="F40" s="94"/>
      <c r="G40" s="94"/>
      <c r="H40" s="94"/>
      <c r="I40" s="95"/>
      <c r="J40" s="96"/>
    </row>
    <row r="41" spans="1:10" s="84" customFormat="1">
      <c r="A41" s="105"/>
      <c r="B41" s="93"/>
      <c r="C41" s="93"/>
      <c r="D41" s="93"/>
      <c r="E41" s="93"/>
      <c r="F41" s="94"/>
      <c r="G41" s="94"/>
      <c r="H41" s="94"/>
      <c r="I41" s="95"/>
      <c r="J41" s="96"/>
    </row>
    <row r="42" spans="1:10" s="84" customFormat="1">
      <c r="A42" s="105"/>
      <c r="B42" s="93"/>
      <c r="C42" s="93"/>
      <c r="D42" s="93"/>
      <c r="E42" s="93"/>
      <c r="F42" s="94"/>
      <c r="G42" s="94"/>
      <c r="H42" s="94"/>
      <c r="I42" s="95"/>
      <c r="J42" s="96"/>
    </row>
    <row r="43" spans="1:10" s="84" customFormat="1">
      <c r="A43" s="105"/>
      <c r="B43" s="93"/>
      <c r="C43" s="93"/>
      <c r="D43" s="93"/>
      <c r="E43" s="93"/>
      <c r="F43" s="94"/>
      <c r="G43" s="94"/>
      <c r="H43" s="94"/>
      <c r="I43" s="95"/>
      <c r="J43" s="96"/>
    </row>
    <row r="44" spans="1:10" s="84" customFormat="1">
      <c r="A44" s="105"/>
      <c r="B44" s="93"/>
      <c r="C44" s="93"/>
      <c r="D44" s="93"/>
      <c r="E44" s="93"/>
      <c r="F44" s="94"/>
      <c r="G44" s="94"/>
      <c r="H44" s="94"/>
      <c r="I44" s="95"/>
      <c r="J44" s="96"/>
    </row>
    <row r="45" spans="1:10" s="84" customFormat="1">
      <c r="A45" s="105"/>
      <c r="B45" s="93"/>
      <c r="C45" s="93"/>
      <c r="D45" s="93"/>
      <c r="E45" s="93"/>
      <c r="F45" s="94"/>
      <c r="G45" s="94"/>
      <c r="H45" s="94"/>
      <c r="I45" s="95"/>
      <c r="J45" s="96"/>
    </row>
    <row r="46" spans="1:10" s="84" customFormat="1">
      <c r="A46" s="105"/>
      <c r="B46" s="93"/>
      <c r="C46" s="93"/>
      <c r="D46" s="93"/>
      <c r="E46" s="93"/>
      <c r="F46" s="94"/>
      <c r="G46" s="94"/>
      <c r="H46" s="94"/>
      <c r="I46" s="95"/>
      <c r="J46" s="96"/>
    </row>
    <row r="47" spans="1:10" s="84" customFormat="1">
      <c r="A47" s="105"/>
      <c r="B47" s="93"/>
      <c r="C47" s="93"/>
      <c r="D47" s="93"/>
      <c r="E47" s="93"/>
      <c r="F47" s="94"/>
      <c r="G47" s="94"/>
      <c r="H47" s="94"/>
      <c r="I47" s="95"/>
      <c r="J47" s="96"/>
    </row>
    <row r="48" spans="1:10" s="84" customFormat="1">
      <c r="A48" s="105"/>
      <c r="B48" s="93"/>
      <c r="C48" s="93"/>
      <c r="D48" s="93"/>
      <c r="E48" s="93"/>
      <c r="F48" s="94"/>
      <c r="G48" s="94"/>
      <c r="H48" s="94"/>
      <c r="I48" s="95"/>
      <c r="J48" s="96"/>
    </row>
    <row r="49" spans="1:10" s="84" customFormat="1">
      <c r="A49" s="105"/>
      <c r="B49" s="93"/>
      <c r="C49" s="93"/>
      <c r="D49" s="93"/>
      <c r="E49" s="93"/>
      <c r="F49" s="94"/>
      <c r="G49" s="94"/>
      <c r="H49" s="94"/>
      <c r="I49" s="95"/>
      <c r="J49" s="96"/>
    </row>
    <row r="50" spans="1:10" s="84" customFormat="1">
      <c r="A50" s="105"/>
      <c r="B50" s="93"/>
      <c r="C50" s="93"/>
      <c r="D50" s="93"/>
      <c r="E50" s="93"/>
      <c r="F50" s="94"/>
      <c r="G50" s="94"/>
      <c r="H50" s="94"/>
      <c r="I50" s="95"/>
      <c r="J50" s="96"/>
    </row>
    <row r="51" spans="1:10" s="84" customFormat="1">
      <c r="A51" s="105"/>
      <c r="B51" s="93"/>
      <c r="C51" s="93"/>
      <c r="D51" s="93"/>
      <c r="E51" s="93"/>
      <c r="F51" s="94"/>
      <c r="G51" s="94"/>
      <c r="H51" s="94"/>
      <c r="I51" s="95"/>
      <c r="J51" s="96"/>
    </row>
    <row r="52" spans="1:10" s="84" customFormat="1">
      <c r="A52" s="105"/>
      <c r="B52" s="93"/>
      <c r="C52" s="93"/>
      <c r="D52" s="93"/>
      <c r="E52" s="93"/>
      <c r="F52" s="94"/>
      <c r="G52" s="94"/>
      <c r="H52" s="94"/>
      <c r="I52" s="95"/>
      <c r="J52" s="96"/>
    </row>
    <row r="53" spans="1:10" s="84" customFormat="1">
      <c r="A53" s="105"/>
      <c r="B53" s="93"/>
      <c r="C53" s="93"/>
      <c r="D53" s="93"/>
      <c r="E53" s="93"/>
      <c r="F53" s="94"/>
      <c r="G53" s="94"/>
      <c r="H53" s="94"/>
      <c r="I53" s="95"/>
      <c r="J53" s="96"/>
    </row>
    <row r="54" spans="1:10" s="84" customFormat="1">
      <c r="A54" s="105"/>
      <c r="B54" s="93"/>
      <c r="C54" s="93"/>
      <c r="D54" s="93"/>
      <c r="E54" s="93"/>
      <c r="F54" s="94"/>
      <c r="G54" s="94"/>
      <c r="H54" s="94"/>
      <c r="I54" s="95"/>
      <c r="J54" s="96"/>
    </row>
    <row r="55" spans="1:10" s="84" customFormat="1">
      <c r="A55" s="105"/>
      <c r="B55" s="93"/>
      <c r="C55" s="93"/>
      <c r="D55" s="93"/>
      <c r="E55" s="93"/>
      <c r="F55" s="94"/>
      <c r="G55" s="94"/>
      <c r="H55" s="94"/>
      <c r="I55" s="95"/>
      <c r="J55" s="96"/>
    </row>
    <row r="56" spans="1:10" s="84" customFormat="1">
      <c r="A56" s="105"/>
      <c r="B56" s="93"/>
      <c r="C56" s="93"/>
      <c r="D56" s="93"/>
      <c r="E56" s="93"/>
      <c r="F56" s="94"/>
      <c r="G56" s="94"/>
      <c r="H56" s="94"/>
      <c r="I56" s="95"/>
      <c r="J56" s="96"/>
    </row>
    <row r="57" spans="1:10" s="84" customFormat="1">
      <c r="A57" s="105"/>
      <c r="B57" s="93"/>
      <c r="C57" s="93"/>
      <c r="D57" s="93"/>
      <c r="E57" s="93"/>
      <c r="F57" s="94"/>
      <c r="G57" s="94"/>
      <c r="H57" s="94"/>
      <c r="I57" s="95"/>
      <c r="J57" s="96"/>
    </row>
    <row r="58" spans="1:10" s="84" customFormat="1">
      <c r="A58" s="105"/>
      <c r="B58" s="93"/>
      <c r="C58" s="93"/>
      <c r="D58" s="93"/>
      <c r="E58" s="93"/>
      <c r="F58" s="94"/>
      <c r="G58" s="94"/>
      <c r="H58" s="94"/>
      <c r="I58" s="95"/>
      <c r="J58" s="96"/>
    </row>
    <row r="59" spans="1:10" s="84" customFormat="1">
      <c r="A59" s="105"/>
      <c r="B59" s="93"/>
      <c r="C59" s="93"/>
      <c r="D59" s="93"/>
      <c r="E59" s="93"/>
      <c r="F59" s="94"/>
      <c r="G59" s="94"/>
      <c r="H59" s="94"/>
      <c r="I59" s="95"/>
      <c r="J59" s="96"/>
    </row>
    <row r="60" spans="1:10" s="84" customFormat="1">
      <c r="A60" s="105"/>
      <c r="B60" s="93"/>
      <c r="C60" s="93"/>
      <c r="D60" s="93"/>
      <c r="E60" s="93"/>
      <c r="F60" s="94"/>
      <c r="G60" s="94"/>
      <c r="H60" s="94"/>
      <c r="I60" s="95"/>
      <c r="J60" s="96"/>
    </row>
    <row r="61" spans="1:10" s="84" customFormat="1">
      <c r="A61" s="105"/>
      <c r="B61" s="93"/>
      <c r="C61" s="93"/>
      <c r="D61" s="93"/>
      <c r="E61" s="93"/>
      <c r="F61" s="94"/>
      <c r="G61" s="94"/>
      <c r="H61" s="94"/>
      <c r="I61" s="95"/>
      <c r="J61" s="96"/>
    </row>
    <row r="62" spans="1:10" s="84" customFormat="1">
      <c r="A62" s="105"/>
      <c r="B62" s="93"/>
      <c r="C62" s="93"/>
      <c r="D62" s="93"/>
      <c r="E62" s="93"/>
      <c r="F62" s="94"/>
      <c r="G62" s="94"/>
      <c r="H62" s="94"/>
      <c r="I62" s="95"/>
      <c r="J62" s="96"/>
    </row>
    <row r="63" spans="1:10" s="84" customFormat="1">
      <c r="A63" s="105"/>
      <c r="B63" s="93"/>
      <c r="C63" s="93"/>
      <c r="D63" s="93"/>
      <c r="E63" s="93"/>
      <c r="F63" s="94"/>
      <c r="G63" s="94"/>
      <c r="H63" s="94"/>
      <c r="I63" s="95"/>
      <c r="J63" s="96"/>
    </row>
    <row r="64" spans="1:10" s="84" customFormat="1">
      <c r="A64" s="105"/>
      <c r="B64" s="93"/>
      <c r="C64" s="93"/>
      <c r="D64" s="93"/>
      <c r="E64" s="93"/>
      <c r="F64" s="94"/>
      <c r="G64" s="94"/>
      <c r="H64" s="94"/>
      <c r="I64" s="95"/>
      <c r="J64" s="96"/>
    </row>
    <row r="65" spans="1:10" s="84" customFormat="1">
      <c r="A65" s="105"/>
      <c r="B65" s="93"/>
      <c r="C65" s="93"/>
      <c r="D65" s="93"/>
      <c r="E65" s="93"/>
      <c r="F65" s="94"/>
      <c r="G65" s="94"/>
      <c r="H65" s="94"/>
      <c r="I65" s="95"/>
      <c r="J65" s="96"/>
    </row>
    <row r="66" spans="1:10" s="84" customFormat="1">
      <c r="A66" s="105"/>
      <c r="B66" s="93"/>
      <c r="C66" s="93"/>
      <c r="D66" s="93"/>
      <c r="E66" s="93"/>
      <c r="F66" s="94"/>
      <c r="G66" s="94"/>
      <c r="H66" s="94"/>
      <c r="I66" s="95"/>
      <c r="J66" s="96"/>
    </row>
    <row r="67" spans="1:10" s="84" customFormat="1">
      <c r="A67" s="105"/>
      <c r="B67" s="93"/>
      <c r="C67" s="93"/>
      <c r="D67" s="93"/>
      <c r="E67" s="93"/>
      <c r="F67" s="94"/>
      <c r="G67" s="94"/>
      <c r="H67" s="94"/>
      <c r="I67" s="95"/>
      <c r="J67" s="96"/>
    </row>
    <row r="68" spans="1:10" s="84" customFormat="1">
      <c r="A68" s="105"/>
      <c r="B68" s="93"/>
      <c r="C68" s="93"/>
      <c r="D68" s="93"/>
      <c r="E68" s="93"/>
      <c r="F68" s="94"/>
      <c r="G68" s="94"/>
      <c r="H68" s="94"/>
      <c r="I68" s="95"/>
      <c r="J68" s="96"/>
    </row>
    <row r="69" spans="1:10" s="84" customFormat="1">
      <c r="A69" s="105"/>
      <c r="B69" s="93"/>
      <c r="C69" s="93"/>
      <c r="D69" s="93"/>
      <c r="E69" s="93"/>
      <c r="F69" s="94"/>
      <c r="G69" s="94"/>
      <c r="H69" s="94"/>
      <c r="I69" s="95"/>
      <c r="J69" s="96"/>
    </row>
    <row r="70" spans="1:10" s="84" customFormat="1">
      <c r="A70" s="105"/>
      <c r="B70" s="93"/>
      <c r="C70" s="93"/>
      <c r="D70" s="93"/>
      <c r="E70" s="93"/>
      <c r="F70" s="94"/>
      <c r="G70" s="94"/>
      <c r="H70" s="94"/>
      <c r="I70" s="95"/>
      <c r="J70" s="96"/>
    </row>
    <row r="71" spans="1:10" s="84" customFormat="1">
      <c r="A71" s="105"/>
      <c r="B71" s="93"/>
      <c r="C71" s="93"/>
      <c r="D71" s="93"/>
      <c r="E71" s="93"/>
      <c r="F71" s="94"/>
      <c r="G71" s="94"/>
      <c r="H71" s="94"/>
      <c r="I71" s="95"/>
      <c r="J71" s="96"/>
    </row>
    <row r="72" spans="1:10" s="84" customFormat="1">
      <c r="A72" s="105"/>
      <c r="B72" s="93"/>
      <c r="C72" s="93"/>
      <c r="D72" s="93"/>
      <c r="E72" s="93"/>
      <c r="F72" s="94"/>
      <c r="G72" s="94"/>
      <c r="H72" s="94"/>
      <c r="I72" s="95"/>
      <c r="J72" s="96"/>
    </row>
    <row r="73" spans="1:10" s="84" customFormat="1">
      <c r="A73" s="105"/>
      <c r="B73" s="93"/>
      <c r="C73" s="93"/>
      <c r="D73" s="93"/>
      <c r="E73" s="93"/>
      <c r="F73" s="94"/>
      <c r="G73" s="94"/>
      <c r="H73" s="94"/>
      <c r="I73" s="95"/>
      <c r="J73" s="96"/>
    </row>
    <row r="74" spans="1:10" s="84" customFormat="1">
      <c r="A74" s="105"/>
      <c r="B74" s="93"/>
      <c r="C74" s="93"/>
      <c r="D74" s="93"/>
      <c r="E74" s="93"/>
      <c r="F74" s="94"/>
      <c r="G74" s="94"/>
      <c r="H74" s="94"/>
      <c r="I74" s="95"/>
      <c r="J74" s="96"/>
    </row>
    <row r="75" spans="1:10" s="84" customFormat="1">
      <c r="A75" s="105"/>
      <c r="B75" s="93"/>
      <c r="C75" s="93"/>
      <c r="D75" s="93"/>
      <c r="E75" s="93"/>
      <c r="F75" s="94"/>
      <c r="G75" s="94"/>
      <c r="H75" s="94"/>
      <c r="I75" s="95"/>
      <c r="J75" s="96"/>
    </row>
    <row r="76" spans="1:10" s="84" customFormat="1">
      <c r="A76" s="105"/>
      <c r="B76" s="93"/>
      <c r="C76" s="93"/>
      <c r="D76" s="93"/>
      <c r="E76" s="93"/>
      <c r="F76" s="94"/>
      <c r="G76" s="94"/>
      <c r="H76" s="94"/>
      <c r="I76" s="95"/>
      <c r="J76" s="96"/>
    </row>
    <row r="77" spans="1:10" s="84" customFormat="1">
      <c r="A77" s="105"/>
      <c r="B77" s="93"/>
      <c r="C77" s="93"/>
      <c r="D77" s="93"/>
      <c r="E77" s="93"/>
      <c r="F77" s="94"/>
      <c r="G77" s="94"/>
      <c r="H77" s="94"/>
      <c r="I77" s="95"/>
      <c r="J77" s="96"/>
    </row>
    <row r="78" spans="1:10" s="84" customFormat="1">
      <c r="A78" s="105"/>
      <c r="B78" s="93"/>
      <c r="C78" s="93"/>
      <c r="D78" s="93"/>
      <c r="E78" s="93"/>
      <c r="F78" s="94"/>
      <c r="G78" s="94"/>
      <c r="H78" s="94"/>
      <c r="I78" s="95"/>
      <c r="J78" s="96"/>
    </row>
    <row r="79" spans="1:10" s="84" customFormat="1">
      <c r="A79" s="105"/>
      <c r="B79" s="93"/>
      <c r="C79" s="93"/>
      <c r="D79" s="93"/>
      <c r="E79" s="93"/>
      <c r="F79" s="94"/>
      <c r="G79" s="94"/>
      <c r="H79" s="94"/>
      <c r="I79" s="95"/>
      <c r="J79" s="96"/>
    </row>
    <row r="80" spans="1:10" s="84" customFormat="1">
      <c r="A80" s="105"/>
      <c r="B80" s="93"/>
      <c r="C80" s="93"/>
      <c r="D80" s="93"/>
      <c r="E80" s="93"/>
      <c r="F80" s="94"/>
      <c r="G80" s="94"/>
      <c r="H80" s="94"/>
      <c r="I80" s="95"/>
      <c r="J80" s="96"/>
    </row>
    <row r="81" spans="1:10" s="84" customFormat="1">
      <c r="A81" s="105"/>
      <c r="B81" s="93"/>
      <c r="C81" s="93"/>
      <c r="D81" s="93"/>
      <c r="E81" s="93"/>
      <c r="F81" s="94"/>
      <c r="G81" s="94"/>
      <c r="H81" s="94"/>
      <c r="I81" s="95"/>
      <c r="J81" s="96"/>
    </row>
    <row r="82" spans="1:10" s="84" customFormat="1">
      <c r="A82" s="105"/>
      <c r="B82" s="93"/>
      <c r="C82" s="93"/>
      <c r="D82" s="93"/>
      <c r="E82" s="93"/>
      <c r="F82" s="94"/>
      <c r="G82" s="94"/>
      <c r="H82" s="94"/>
      <c r="I82" s="95"/>
      <c r="J82" s="96"/>
    </row>
    <row r="83" spans="1:10" s="84" customFormat="1">
      <c r="A83" s="105"/>
      <c r="B83" s="93"/>
      <c r="C83" s="93"/>
      <c r="D83" s="93"/>
      <c r="E83" s="93"/>
      <c r="F83" s="94"/>
      <c r="G83" s="94"/>
      <c r="H83" s="94"/>
      <c r="I83" s="95"/>
      <c r="J83" s="96"/>
    </row>
    <row r="84" spans="1:10" s="84" customFormat="1">
      <c r="A84" s="105"/>
      <c r="B84" s="93"/>
      <c r="C84" s="93"/>
      <c r="D84" s="93"/>
      <c r="E84" s="93"/>
      <c r="F84" s="94"/>
      <c r="G84" s="94"/>
      <c r="H84" s="94"/>
      <c r="I84" s="95"/>
      <c r="J84" s="96"/>
    </row>
    <row r="85" spans="1:10" s="84" customFormat="1">
      <c r="A85" s="105"/>
      <c r="B85" s="93"/>
      <c r="C85" s="93"/>
      <c r="D85" s="93"/>
      <c r="E85" s="93"/>
      <c r="F85" s="94"/>
      <c r="G85" s="94"/>
      <c r="H85" s="94"/>
      <c r="I85" s="95"/>
      <c r="J85" s="96"/>
    </row>
    <row r="86" spans="1:10" s="84" customFormat="1">
      <c r="A86" s="105"/>
      <c r="B86" s="93"/>
      <c r="C86" s="93"/>
      <c r="D86" s="93"/>
      <c r="E86" s="93"/>
      <c r="F86" s="94"/>
      <c r="G86" s="94"/>
      <c r="H86" s="94"/>
      <c r="I86" s="95"/>
      <c r="J86" s="96"/>
    </row>
    <row r="87" spans="1:10" s="84" customFormat="1">
      <c r="A87" s="105"/>
      <c r="B87" s="93"/>
      <c r="C87" s="93"/>
      <c r="D87" s="93"/>
      <c r="E87" s="93"/>
      <c r="F87" s="94"/>
      <c r="G87" s="94"/>
      <c r="H87" s="94"/>
      <c r="I87" s="95"/>
      <c r="J87" s="96"/>
    </row>
    <row r="88" spans="1:10" s="84" customFormat="1">
      <c r="A88" s="105"/>
      <c r="B88" s="93"/>
      <c r="C88" s="93"/>
      <c r="D88" s="93"/>
      <c r="E88" s="93"/>
      <c r="F88" s="94"/>
      <c r="G88" s="94"/>
      <c r="H88" s="94"/>
      <c r="I88" s="95"/>
      <c r="J88" s="96"/>
    </row>
    <row r="89" spans="1:10" s="84" customFormat="1">
      <c r="A89" s="105"/>
      <c r="B89" s="93"/>
      <c r="C89" s="93"/>
      <c r="D89" s="93"/>
      <c r="E89" s="93"/>
      <c r="F89" s="94"/>
      <c r="G89" s="94"/>
      <c r="H89" s="94"/>
      <c r="I89" s="95"/>
      <c r="J89" s="96"/>
    </row>
    <row r="90" spans="1:10" s="84" customFormat="1">
      <c r="A90" s="105"/>
      <c r="B90" s="93"/>
      <c r="C90" s="93"/>
      <c r="D90" s="93"/>
      <c r="E90" s="93"/>
      <c r="F90" s="94"/>
      <c r="G90" s="94"/>
      <c r="H90" s="94"/>
      <c r="I90" s="95"/>
      <c r="J90" s="96"/>
    </row>
    <row r="91" spans="1:10" s="84" customFormat="1">
      <c r="A91" s="105"/>
      <c r="B91" s="93"/>
      <c r="C91" s="93"/>
      <c r="D91" s="93"/>
      <c r="E91" s="93"/>
      <c r="F91" s="94"/>
      <c r="G91" s="94"/>
      <c r="H91" s="94"/>
      <c r="I91" s="95"/>
      <c r="J91" s="96"/>
    </row>
    <row r="92" spans="1:10" s="84" customFormat="1">
      <c r="A92" s="105"/>
      <c r="B92" s="93"/>
      <c r="C92" s="93"/>
      <c r="D92" s="93"/>
      <c r="E92" s="93"/>
      <c r="F92" s="94"/>
      <c r="G92" s="94"/>
      <c r="H92" s="94"/>
      <c r="I92" s="95"/>
      <c r="J92" s="96"/>
    </row>
    <row r="93" spans="1:10" s="84" customFormat="1">
      <c r="A93" s="105"/>
      <c r="B93" s="93"/>
      <c r="C93" s="93"/>
      <c r="D93" s="93"/>
      <c r="E93" s="93"/>
      <c r="F93" s="94"/>
      <c r="G93" s="94"/>
      <c r="H93" s="94"/>
      <c r="I93" s="95"/>
      <c r="J93" s="96"/>
    </row>
    <row r="94" spans="1:10" s="84" customFormat="1">
      <c r="A94" s="105"/>
      <c r="B94" s="93"/>
      <c r="C94" s="93"/>
      <c r="D94" s="93"/>
      <c r="E94" s="93"/>
      <c r="F94" s="94"/>
      <c r="G94" s="94"/>
      <c r="H94" s="94"/>
      <c r="I94" s="95"/>
      <c r="J94" s="96"/>
    </row>
    <row r="95" spans="1:10" s="84" customFormat="1">
      <c r="A95" s="105"/>
      <c r="B95" s="93"/>
      <c r="C95" s="93"/>
      <c r="D95" s="93"/>
      <c r="E95" s="93"/>
      <c r="F95" s="94"/>
      <c r="G95" s="94"/>
      <c r="H95" s="94"/>
      <c r="I95" s="95"/>
      <c r="J95" s="96"/>
    </row>
    <row r="96" spans="1:10" s="84" customFormat="1">
      <c r="A96" s="105"/>
      <c r="B96" s="93"/>
      <c r="C96" s="93"/>
      <c r="D96" s="93"/>
      <c r="E96" s="93"/>
      <c r="F96" s="94"/>
      <c r="G96" s="94"/>
      <c r="H96" s="94"/>
      <c r="I96" s="95"/>
      <c r="J96" s="96"/>
    </row>
    <row r="97" spans="1:10" s="84" customFormat="1">
      <c r="A97" s="105"/>
      <c r="B97" s="93"/>
      <c r="C97" s="93"/>
      <c r="D97" s="93"/>
      <c r="E97" s="93"/>
      <c r="F97" s="94"/>
      <c r="G97" s="94"/>
      <c r="H97" s="94"/>
      <c r="I97" s="95"/>
      <c r="J97" s="96"/>
    </row>
    <row r="98" spans="1:10" s="84" customFormat="1">
      <c r="A98" s="105"/>
      <c r="B98" s="93"/>
      <c r="C98" s="93"/>
      <c r="D98" s="93"/>
      <c r="E98" s="93"/>
      <c r="F98" s="94"/>
      <c r="G98" s="94"/>
      <c r="H98" s="94"/>
      <c r="I98" s="95"/>
      <c r="J98" s="96"/>
    </row>
    <row r="99" spans="1:10" s="84" customFormat="1">
      <c r="A99" s="105"/>
      <c r="B99" s="93"/>
      <c r="C99" s="93"/>
      <c r="D99" s="93"/>
      <c r="E99" s="93"/>
      <c r="F99" s="94"/>
      <c r="G99" s="94"/>
      <c r="H99" s="94"/>
      <c r="I99" s="95"/>
      <c r="J99" s="96"/>
    </row>
    <row r="100" spans="1:10" s="84" customFormat="1">
      <c r="A100" s="105"/>
      <c r="B100" s="93"/>
      <c r="C100" s="93"/>
      <c r="D100" s="93"/>
      <c r="E100" s="93"/>
      <c r="F100" s="94"/>
      <c r="G100" s="94"/>
      <c r="H100" s="94"/>
      <c r="I100" s="95"/>
      <c r="J100" s="96"/>
    </row>
    <row r="101" spans="1:10" s="84" customFormat="1">
      <c r="A101" s="105"/>
      <c r="B101" s="93"/>
      <c r="C101" s="93"/>
      <c r="D101" s="93"/>
      <c r="E101" s="93"/>
      <c r="F101" s="94"/>
      <c r="G101" s="94"/>
      <c r="H101" s="94"/>
      <c r="I101" s="95"/>
      <c r="J101" s="96"/>
    </row>
    <row r="102" spans="1:10" s="84" customFormat="1">
      <c r="A102" s="105"/>
      <c r="B102" s="93"/>
      <c r="C102" s="93"/>
      <c r="D102" s="93"/>
      <c r="E102" s="93"/>
      <c r="F102" s="94"/>
      <c r="G102" s="94"/>
      <c r="H102" s="94"/>
      <c r="I102" s="95"/>
      <c r="J102" s="96"/>
    </row>
    <row r="103" spans="1:10" s="84" customFormat="1">
      <c r="A103" s="105"/>
      <c r="B103" s="93"/>
      <c r="C103" s="93"/>
      <c r="D103" s="93"/>
      <c r="E103" s="93"/>
      <c r="F103" s="94"/>
      <c r="G103" s="94"/>
      <c r="H103" s="94"/>
      <c r="I103" s="95"/>
      <c r="J103" s="96"/>
    </row>
    <row r="104" spans="1:10" s="84" customFormat="1">
      <c r="A104" s="105"/>
      <c r="B104" s="93"/>
      <c r="C104" s="93"/>
      <c r="D104" s="93"/>
      <c r="E104" s="93"/>
      <c r="F104" s="94"/>
      <c r="G104" s="94"/>
      <c r="H104" s="94"/>
      <c r="I104" s="95"/>
      <c r="J104" s="96"/>
    </row>
    <row r="105" spans="1:10" s="84" customFormat="1">
      <c r="A105" s="105"/>
      <c r="B105" s="93"/>
      <c r="C105" s="93"/>
      <c r="D105" s="93"/>
      <c r="E105" s="93"/>
      <c r="F105" s="94"/>
      <c r="G105" s="94"/>
      <c r="H105" s="94"/>
      <c r="I105" s="95"/>
      <c r="J105" s="96"/>
    </row>
    <row r="106" spans="1:10" s="84" customFormat="1">
      <c r="A106" s="105"/>
      <c r="B106" s="93"/>
      <c r="C106" s="93"/>
      <c r="D106" s="93"/>
      <c r="E106" s="93"/>
      <c r="F106" s="94"/>
      <c r="G106" s="94"/>
      <c r="H106" s="94"/>
      <c r="I106" s="95"/>
      <c r="J106" s="96"/>
    </row>
    <row r="107" spans="1:10" s="84" customFormat="1">
      <c r="A107" s="105"/>
      <c r="B107" s="93"/>
      <c r="C107" s="93"/>
      <c r="D107" s="93"/>
      <c r="E107" s="93"/>
      <c r="F107" s="94"/>
      <c r="G107" s="94"/>
      <c r="H107" s="94"/>
      <c r="I107" s="95"/>
      <c r="J107" s="96"/>
    </row>
    <row r="108" spans="1:10" s="84" customFormat="1">
      <c r="A108" s="105"/>
      <c r="B108" s="93"/>
      <c r="C108" s="93"/>
      <c r="D108" s="93"/>
      <c r="E108" s="93"/>
      <c r="F108" s="94"/>
      <c r="G108" s="94"/>
      <c r="H108" s="94"/>
      <c r="I108" s="95"/>
      <c r="J108" s="96"/>
    </row>
    <row r="109" spans="1:10" s="84" customFormat="1">
      <c r="A109" s="105"/>
      <c r="B109" s="93"/>
      <c r="C109" s="93"/>
      <c r="D109" s="93"/>
      <c r="E109" s="93"/>
      <c r="F109" s="94"/>
      <c r="G109" s="94"/>
      <c r="H109" s="94"/>
      <c r="I109" s="95"/>
      <c r="J109" s="96"/>
    </row>
    <row r="110" spans="1:10" s="84" customFormat="1">
      <c r="A110" s="105"/>
      <c r="B110" s="93"/>
      <c r="C110" s="93"/>
      <c r="D110" s="93"/>
      <c r="E110" s="93"/>
      <c r="F110" s="94"/>
      <c r="G110" s="94"/>
      <c r="H110" s="94"/>
      <c r="I110" s="95"/>
      <c r="J110" s="96"/>
    </row>
    <row r="111" spans="1:10" s="84" customFormat="1">
      <c r="A111" s="105"/>
      <c r="B111" s="93"/>
      <c r="C111" s="93"/>
      <c r="D111" s="93"/>
      <c r="E111" s="93"/>
      <c r="F111" s="94"/>
      <c r="G111" s="94"/>
      <c r="H111" s="94"/>
      <c r="I111" s="95"/>
      <c r="J111" s="96"/>
    </row>
    <row r="112" spans="1:10" s="84" customFormat="1">
      <c r="A112" s="105"/>
      <c r="B112" s="93"/>
      <c r="C112" s="93"/>
      <c r="D112" s="93"/>
      <c r="E112" s="93"/>
      <c r="F112" s="94"/>
      <c r="G112" s="94"/>
      <c r="H112" s="94"/>
      <c r="I112" s="95"/>
      <c r="J112" s="96"/>
    </row>
    <row r="113" spans="1:10" s="84" customFormat="1">
      <c r="A113" s="105"/>
      <c r="B113" s="93"/>
      <c r="C113" s="93"/>
      <c r="D113" s="93"/>
      <c r="E113" s="93"/>
      <c r="F113" s="94"/>
      <c r="G113" s="94"/>
      <c r="H113" s="94"/>
      <c r="I113" s="95"/>
      <c r="J113" s="96"/>
    </row>
    <row r="114" spans="1:10" s="84" customFormat="1">
      <c r="A114" s="105"/>
      <c r="B114" s="93"/>
      <c r="C114" s="93"/>
      <c r="D114" s="93"/>
      <c r="E114" s="93"/>
      <c r="F114" s="94"/>
      <c r="G114" s="94"/>
      <c r="H114" s="94"/>
      <c r="I114" s="95"/>
      <c r="J114" s="96"/>
    </row>
    <row r="115" spans="1:10" s="84" customFormat="1">
      <c r="A115" s="105"/>
      <c r="B115" s="93"/>
      <c r="C115" s="93"/>
      <c r="D115" s="93"/>
      <c r="E115" s="93"/>
      <c r="F115" s="94"/>
      <c r="G115" s="94"/>
      <c r="H115" s="94"/>
      <c r="I115" s="95"/>
      <c r="J115" s="96"/>
    </row>
    <row r="116" spans="1:10" s="84" customFormat="1">
      <c r="A116" s="105"/>
      <c r="B116" s="93"/>
      <c r="C116" s="93"/>
      <c r="D116" s="93"/>
      <c r="E116" s="93"/>
      <c r="F116" s="94"/>
      <c r="G116" s="94"/>
      <c r="H116" s="94"/>
      <c r="I116" s="95"/>
      <c r="J116" s="96"/>
    </row>
    <row r="117" spans="1:10" s="84" customFormat="1">
      <c r="A117" s="105"/>
      <c r="B117" s="93"/>
      <c r="C117" s="93"/>
      <c r="D117" s="93"/>
      <c r="E117" s="93"/>
      <c r="F117" s="94"/>
      <c r="G117" s="94"/>
      <c r="H117" s="94"/>
      <c r="I117" s="95"/>
      <c r="J117" s="96"/>
    </row>
    <row r="118" spans="1:10" s="84" customFormat="1">
      <c r="A118" s="105"/>
      <c r="B118" s="93"/>
      <c r="C118" s="93"/>
      <c r="D118" s="93"/>
      <c r="E118" s="93"/>
      <c r="F118" s="94"/>
      <c r="G118" s="94"/>
      <c r="H118" s="94"/>
      <c r="I118" s="95"/>
      <c r="J118" s="96"/>
    </row>
    <row r="119" spans="1:10" s="84" customFormat="1">
      <c r="A119" s="105"/>
      <c r="B119" s="93"/>
      <c r="C119" s="93"/>
      <c r="D119" s="93"/>
      <c r="E119" s="93"/>
      <c r="F119" s="94"/>
      <c r="G119" s="94"/>
      <c r="H119" s="94"/>
      <c r="I119" s="95"/>
      <c r="J119" s="96"/>
    </row>
    <row r="120" spans="1:10" s="84" customFormat="1">
      <c r="A120" s="105"/>
      <c r="B120" s="93"/>
      <c r="C120" s="93"/>
      <c r="D120" s="93"/>
      <c r="E120" s="93"/>
      <c r="F120" s="94"/>
      <c r="G120" s="94"/>
      <c r="H120" s="94"/>
      <c r="I120" s="95"/>
      <c r="J120" s="96"/>
    </row>
    <row r="121" spans="1:10" s="84" customFormat="1">
      <c r="A121" s="105"/>
      <c r="B121" s="93"/>
      <c r="C121" s="93"/>
      <c r="D121" s="93"/>
      <c r="E121" s="93"/>
      <c r="F121" s="94"/>
      <c r="G121" s="94"/>
      <c r="H121" s="94"/>
      <c r="I121" s="95"/>
      <c r="J121" s="96"/>
    </row>
    <row r="122" spans="1:10" s="84" customFormat="1">
      <c r="A122" s="105"/>
      <c r="B122" s="93"/>
      <c r="C122" s="93"/>
      <c r="D122" s="93"/>
      <c r="E122" s="93"/>
      <c r="F122" s="94"/>
      <c r="G122" s="94"/>
      <c r="H122" s="94"/>
      <c r="I122" s="95"/>
      <c r="J122" s="96"/>
    </row>
    <row r="123" spans="1:10" s="84" customFormat="1">
      <c r="A123" s="105"/>
      <c r="B123" s="93"/>
      <c r="C123" s="93"/>
      <c r="D123" s="93"/>
      <c r="E123" s="93"/>
      <c r="F123" s="94"/>
      <c r="G123" s="94"/>
      <c r="H123" s="94"/>
      <c r="I123" s="95"/>
      <c r="J123" s="96"/>
    </row>
    <row r="124" spans="1:10" s="84" customFormat="1">
      <c r="A124" s="105"/>
      <c r="B124" s="93"/>
      <c r="C124" s="93"/>
      <c r="D124" s="93"/>
      <c r="E124" s="93"/>
      <c r="F124" s="94"/>
      <c r="G124" s="94"/>
      <c r="H124" s="94"/>
      <c r="I124" s="95"/>
      <c r="J124" s="96"/>
    </row>
    <row r="125" spans="1:10" s="84" customFormat="1">
      <c r="A125" s="105"/>
      <c r="B125" s="93"/>
      <c r="C125" s="93"/>
      <c r="D125" s="93"/>
      <c r="E125" s="93"/>
      <c r="F125" s="94"/>
      <c r="G125" s="94"/>
      <c r="H125" s="94"/>
      <c r="I125" s="95"/>
      <c r="J125" s="96"/>
    </row>
    <row r="126" spans="1:10" s="84" customFormat="1">
      <c r="A126" s="105"/>
      <c r="B126" s="93"/>
      <c r="C126" s="93"/>
      <c r="D126" s="93"/>
      <c r="E126" s="93"/>
      <c r="F126" s="94"/>
      <c r="G126" s="94"/>
      <c r="H126" s="94"/>
      <c r="I126" s="95"/>
      <c r="J126" s="96"/>
    </row>
    <row r="127" spans="1:10" s="84" customFormat="1">
      <c r="A127" s="105"/>
      <c r="B127" s="93"/>
      <c r="C127" s="93"/>
      <c r="D127" s="93"/>
      <c r="E127" s="93"/>
      <c r="F127" s="94"/>
      <c r="G127" s="94"/>
      <c r="H127" s="94"/>
      <c r="I127" s="95"/>
      <c r="J127" s="96"/>
    </row>
    <row r="128" spans="1:10" s="84" customFormat="1">
      <c r="A128" s="105"/>
      <c r="B128" s="93"/>
      <c r="C128" s="93"/>
      <c r="D128" s="93"/>
      <c r="E128" s="93"/>
      <c r="F128" s="94"/>
      <c r="G128" s="94"/>
      <c r="H128" s="94"/>
      <c r="I128" s="95"/>
      <c r="J128" s="96"/>
    </row>
    <row r="129" spans="1:10" s="84" customFormat="1">
      <c r="A129" s="105"/>
      <c r="B129" s="93"/>
      <c r="C129" s="93"/>
      <c r="D129" s="93"/>
      <c r="E129" s="93"/>
      <c r="F129" s="94"/>
      <c r="G129" s="94"/>
      <c r="H129" s="94"/>
      <c r="I129" s="95"/>
      <c r="J129" s="96"/>
    </row>
    <row r="130" spans="1:10" s="84" customFormat="1">
      <c r="A130" s="105"/>
      <c r="B130" s="93"/>
      <c r="C130" s="93"/>
      <c r="D130" s="93"/>
      <c r="E130" s="93"/>
      <c r="F130" s="94"/>
      <c r="G130" s="94"/>
      <c r="H130" s="94"/>
      <c r="I130" s="95"/>
      <c r="J130" s="96"/>
    </row>
    <row r="131" spans="1:10" s="84" customFormat="1">
      <c r="A131" s="105"/>
      <c r="B131" s="93"/>
      <c r="C131" s="93"/>
      <c r="D131" s="93"/>
      <c r="E131" s="93"/>
      <c r="F131" s="94"/>
      <c r="G131" s="94"/>
      <c r="H131" s="94"/>
      <c r="I131" s="95"/>
      <c r="J131" s="96"/>
    </row>
    <row r="132" spans="1:10" s="84" customFormat="1">
      <c r="A132" s="105"/>
      <c r="B132" s="93"/>
      <c r="C132" s="93"/>
      <c r="D132" s="93"/>
      <c r="E132" s="93"/>
      <c r="F132" s="94"/>
      <c r="G132" s="94"/>
      <c r="H132" s="94"/>
      <c r="I132" s="95"/>
      <c r="J132" s="96"/>
    </row>
    <row r="133" spans="1:10" s="84" customFormat="1">
      <c r="A133" s="105"/>
      <c r="B133" s="93"/>
      <c r="C133" s="93"/>
      <c r="D133" s="93"/>
      <c r="E133" s="93"/>
      <c r="F133" s="94"/>
      <c r="G133" s="94"/>
      <c r="H133" s="94"/>
      <c r="I133" s="95"/>
      <c r="J133" s="96"/>
    </row>
    <row r="134" spans="1:10" s="84" customFormat="1">
      <c r="A134" s="105"/>
      <c r="B134" s="93"/>
      <c r="C134" s="93"/>
      <c r="D134" s="93"/>
      <c r="E134" s="93"/>
      <c r="F134" s="94"/>
      <c r="G134" s="94"/>
      <c r="H134" s="94"/>
      <c r="I134" s="95"/>
      <c r="J134" s="96"/>
    </row>
    <row r="135" spans="1:10" s="84" customFormat="1">
      <c r="A135" s="105"/>
      <c r="B135" s="93"/>
      <c r="C135" s="93"/>
      <c r="D135" s="93"/>
      <c r="E135" s="93"/>
      <c r="F135" s="94"/>
      <c r="G135" s="94"/>
      <c r="H135" s="94"/>
      <c r="I135" s="95"/>
      <c r="J135" s="96"/>
    </row>
    <row r="136" spans="1:10" s="84" customFormat="1">
      <c r="A136" s="105"/>
      <c r="B136" s="93"/>
      <c r="C136" s="93"/>
      <c r="D136" s="93"/>
      <c r="E136" s="93"/>
      <c r="F136" s="94"/>
      <c r="G136" s="94"/>
      <c r="H136" s="94"/>
      <c r="I136" s="95"/>
      <c r="J136" s="96"/>
    </row>
    <row r="137" spans="1:10" s="84" customFormat="1">
      <c r="A137" s="105"/>
      <c r="B137" s="93"/>
      <c r="C137" s="93"/>
      <c r="D137" s="93"/>
      <c r="E137" s="93"/>
      <c r="F137" s="94"/>
      <c r="G137" s="94"/>
      <c r="H137" s="94"/>
      <c r="I137" s="95"/>
      <c r="J137" s="96"/>
    </row>
    <row r="138" spans="1:10" s="84" customFormat="1">
      <c r="A138" s="105"/>
      <c r="B138" s="93"/>
      <c r="C138" s="93"/>
      <c r="D138" s="93"/>
      <c r="E138" s="93"/>
      <c r="F138" s="94"/>
      <c r="G138" s="94"/>
      <c r="H138" s="94"/>
      <c r="I138" s="95"/>
      <c r="J138" s="96"/>
    </row>
    <row r="139" spans="1:10" s="84" customFormat="1">
      <c r="A139" s="105"/>
      <c r="B139" s="93"/>
      <c r="C139" s="93"/>
      <c r="D139" s="93"/>
      <c r="E139" s="93"/>
      <c r="F139" s="94"/>
      <c r="G139" s="94"/>
      <c r="H139" s="94"/>
      <c r="I139" s="95"/>
      <c r="J139" s="96"/>
    </row>
    <row r="140" spans="1:10" s="84" customFormat="1">
      <c r="A140" s="105"/>
      <c r="B140" s="93"/>
      <c r="C140" s="93"/>
      <c r="D140" s="93"/>
      <c r="E140" s="93"/>
      <c r="F140" s="94"/>
      <c r="G140" s="94"/>
      <c r="H140" s="94"/>
      <c r="I140" s="95"/>
      <c r="J140" s="96"/>
    </row>
    <row r="141" spans="1:10" s="84" customFormat="1">
      <c r="A141" s="105"/>
      <c r="B141" s="93"/>
      <c r="C141" s="93"/>
      <c r="D141" s="93"/>
      <c r="E141" s="93"/>
      <c r="F141" s="94"/>
      <c r="G141" s="94"/>
      <c r="H141" s="94"/>
      <c r="I141" s="95"/>
      <c r="J141" s="96"/>
    </row>
    <row r="142" spans="1:10" s="84" customFormat="1">
      <c r="A142" s="105"/>
      <c r="B142" s="93"/>
      <c r="C142" s="93"/>
      <c r="D142" s="93"/>
      <c r="E142" s="93"/>
      <c r="F142" s="94"/>
      <c r="G142" s="94"/>
      <c r="H142" s="94"/>
      <c r="I142" s="95"/>
      <c r="J142" s="96"/>
    </row>
    <row r="143" spans="1:10" s="84" customFormat="1">
      <c r="A143" s="105"/>
      <c r="B143" s="93"/>
      <c r="C143" s="93"/>
      <c r="D143" s="93"/>
      <c r="E143" s="93"/>
      <c r="F143" s="94"/>
      <c r="G143" s="94"/>
      <c r="H143" s="94"/>
      <c r="I143" s="95"/>
      <c r="J143" s="96"/>
    </row>
    <row r="144" spans="1:10" s="84" customFormat="1">
      <c r="A144" s="105"/>
      <c r="B144" s="93"/>
      <c r="C144" s="93"/>
      <c r="D144" s="93"/>
      <c r="E144" s="93"/>
      <c r="F144" s="94"/>
      <c r="G144" s="94"/>
      <c r="H144" s="94"/>
      <c r="I144" s="95"/>
      <c r="J144" s="96"/>
    </row>
    <row r="145" spans="1:10" s="84" customFormat="1">
      <c r="A145" s="105"/>
      <c r="B145" s="93"/>
      <c r="C145" s="93"/>
      <c r="D145" s="93"/>
      <c r="E145" s="93"/>
      <c r="F145" s="94"/>
      <c r="G145" s="94"/>
      <c r="H145" s="94"/>
      <c r="I145" s="95"/>
      <c r="J145" s="96"/>
    </row>
    <row r="146" spans="1:10" s="84" customFormat="1">
      <c r="A146" s="105"/>
      <c r="B146" s="93"/>
      <c r="C146" s="93"/>
      <c r="D146" s="93"/>
      <c r="E146" s="93"/>
      <c r="F146" s="94"/>
      <c r="G146" s="94"/>
      <c r="H146" s="94"/>
      <c r="I146" s="95"/>
      <c r="J146" s="96"/>
    </row>
    <row r="147" spans="1:10" s="84" customFormat="1">
      <c r="A147" s="105"/>
      <c r="B147" s="93"/>
      <c r="C147" s="93"/>
      <c r="D147" s="93"/>
      <c r="E147" s="93"/>
      <c r="F147" s="94"/>
      <c r="G147" s="94"/>
      <c r="H147" s="94"/>
      <c r="I147" s="95"/>
      <c r="J147" s="96"/>
    </row>
    <row r="148" spans="1:10" s="84" customFormat="1">
      <c r="A148" s="105"/>
      <c r="B148" s="93"/>
      <c r="C148" s="93"/>
      <c r="D148" s="93"/>
      <c r="E148" s="93"/>
      <c r="F148" s="94"/>
      <c r="G148" s="94"/>
      <c r="H148" s="94"/>
      <c r="I148" s="95"/>
      <c r="J148" s="96"/>
    </row>
    <row r="149" spans="1:10" s="84" customFormat="1">
      <c r="A149" s="105"/>
      <c r="B149" s="93"/>
      <c r="C149" s="93"/>
      <c r="D149" s="93"/>
      <c r="E149" s="93"/>
      <c r="F149" s="94"/>
      <c r="G149" s="94"/>
      <c r="H149" s="94"/>
      <c r="I149" s="95"/>
      <c r="J149" s="96"/>
    </row>
    <row r="150" spans="1:10" s="84" customFormat="1">
      <c r="A150" s="105"/>
      <c r="B150" s="93"/>
      <c r="C150" s="93"/>
      <c r="D150" s="93"/>
      <c r="E150" s="93"/>
      <c r="F150" s="94"/>
      <c r="G150" s="94"/>
      <c r="H150" s="94"/>
      <c r="I150" s="95"/>
      <c r="J150" s="96"/>
    </row>
    <row r="151" spans="1:10" s="84" customFormat="1">
      <c r="A151" s="105"/>
      <c r="B151" s="93"/>
      <c r="C151" s="93"/>
      <c r="D151" s="93"/>
      <c r="E151" s="93"/>
      <c r="F151" s="94"/>
      <c r="G151" s="94"/>
      <c r="H151" s="94"/>
      <c r="I151" s="95"/>
      <c r="J151" s="96"/>
    </row>
    <row r="152" spans="1:10" s="84" customFormat="1">
      <c r="A152" s="105"/>
      <c r="B152" s="93"/>
      <c r="C152" s="93"/>
      <c r="D152" s="93"/>
      <c r="E152" s="93"/>
      <c r="F152" s="94"/>
      <c r="G152" s="94"/>
      <c r="H152" s="94"/>
      <c r="I152" s="95"/>
      <c r="J152" s="96"/>
    </row>
    <row r="153" spans="1:10" s="84" customFormat="1">
      <c r="A153" s="105"/>
      <c r="B153" s="93"/>
      <c r="C153" s="93"/>
      <c r="D153" s="93"/>
      <c r="E153" s="93"/>
      <c r="F153" s="94"/>
      <c r="G153" s="94"/>
      <c r="H153" s="94"/>
      <c r="I153" s="95"/>
      <c r="J153" s="96"/>
    </row>
    <row r="154" spans="1:10" s="84" customFormat="1">
      <c r="A154" s="105"/>
      <c r="B154" s="93"/>
      <c r="C154" s="93"/>
      <c r="D154" s="93"/>
      <c r="E154" s="93"/>
      <c r="F154" s="94"/>
      <c r="G154" s="94"/>
      <c r="H154" s="94"/>
      <c r="I154" s="95"/>
      <c r="J154" s="96"/>
    </row>
    <row r="155" spans="1:10" s="84" customFormat="1">
      <c r="A155" s="105"/>
      <c r="B155" s="93"/>
      <c r="C155" s="93"/>
      <c r="D155" s="93"/>
      <c r="E155" s="93"/>
      <c r="F155" s="94"/>
      <c r="G155" s="94"/>
      <c r="H155" s="94"/>
      <c r="I155" s="95"/>
      <c r="J155" s="96"/>
    </row>
    <row r="156" spans="1:10" s="84" customFormat="1">
      <c r="A156" s="105"/>
      <c r="B156" s="93"/>
      <c r="C156" s="93"/>
      <c r="D156" s="93"/>
      <c r="E156" s="93"/>
      <c r="F156" s="94"/>
      <c r="G156" s="94"/>
      <c r="H156" s="94"/>
      <c r="I156" s="95"/>
      <c r="J156" s="96"/>
    </row>
    <row r="157" spans="1:10" s="84" customFormat="1">
      <c r="A157" s="105"/>
      <c r="B157" s="93"/>
      <c r="C157" s="93"/>
      <c r="D157" s="93"/>
      <c r="E157" s="93"/>
      <c r="F157" s="94"/>
      <c r="G157" s="94"/>
      <c r="H157" s="94"/>
      <c r="I157" s="95"/>
      <c r="J157" s="96"/>
    </row>
    <row r="158" spans="1:10" s="84" customFormat="1">
      <c r="A158" s="105"/>
      <c r="B158" s="93"/>
      <c r="C158" s="93"/>
      <c r="D158" s="93"/>
      <c r="E158" s="93"/>
      <c r="F158" s="94"/>
      <c r="G158" s="94"/>
      <c r="H158" s="94"/>
      <c r="I158" s="95"/>
      <c r="J158" s="96"/>
    </row>
    <row r="159" spans="1:10" s="84" customFormat="1">
      <c r="A159" s="105"/>
      <c r="B159" s="93"/>
      <c r="C159" s="93"/>
      <c r="D159" s="93"/>
      <c r="E159" s="93"/>
      <c r="F159" s="94"/>
      <c r="G159" s="94"/>
      <c r="H159" s="94"/>
      <c r="I159" s="95"/>
      <c r="J159" s="96"/>
    </row>
    <row r="160" spans="1:10" s="84" customFormat="1">
      <c r="A160" s="105"/>
      <c r="B160" s="93"/>
      <c r="C160" s="93"/>
      <c r="D160" s="93"/>
      <c r="E160" s="93"/>
      <c r="F160" s="94"/>
      <c r="G160" s="94"/>
      <c r="H160" s="94"/>
      <c r="I160" s="95"/>
      <c r="J160" s="96"/>
    </row>
    <row r="161" spans="1:10" s="84" customFormat="1">
      <c r="A161" s="105"/>
      <c r="B161" s="93"/>
      <c r="C161" s="93"/>
      <c r="D161" s="93"/>
      <c r="E161" s="93"/>
      <c r="F161" s="94"/>
      <c r="G161" s="94"/>
      <c r="H161" s="94"/>
      <c r="I161" s="95"/>
      <c r="J161" s="96"/>
    </row>
    <row r="162" spans="1:10" s="84" customFormat="1">
      <c r="A162" s="105"/>
      <c r="B162" s="93"/>
      <c r="C162" s="93"/>
      <c r="D162" s="93"/>
      <c r="E162" s="93"/>
      <c r="F162" s="94"/>
      <c r="G162" s="94"/>
      <c r="H162" s="94"/>
      <c r="I162" s="95"/>
      <c r="J162" s="96"/>
    </row>
    <row r="163" spans="1:10" s="84" customFormat="1">
      <c r="A163" s="105"/>
      <c r="B163" s="93"/>
      <c r="C163" s="93"/>
      <c r="D163" s="93"/>
      <c r="E163" s="93"/>
      <c r="F163" s="94"/>
      <c r="G163" s="94"/>
      <c r="H163" s="94"/>
      <c r="I163" s="95"/>
      <c r="J163" s="96"/>
    </row>
    <row r="164" spans="1:10" s="84" customFormat="1">
      <c r="A164" s="105"/>
      <c r="B164" s="93"/>
      <c r="C164" s="93"/>
      <c r="D164" s="93"/>
      <c r="E164" s="93"/>
      <c r="F164" s="94"/>
      <c r="G164" s="94"/>
      <c r="H164" s="94"/>
      <c r="I164" s="95"/>
      <c r="J164" s="96"/>
    </row>
    <row r="165" spans="1:10" s="84" customFormat="1">
      <c r="A165" s="105"/>
      <c r="B165" s="93"/>
      <c r="C165" s="93"/>
      <c r="D165" s="93"/>
      <c r="E165" s="93"/>
      <c r="F165" s="94"/>
      <c r="G165" s="94"/>
      <c r="H165" s="94"/>
      <c r="I165" s="95"/>
      <c r="J165" s="96"/>
    </row>
    <row r="166" spans="1:10" s="84" customFormat="1">
      <c r="A166" s="105"/>
      <c r="B166" s="93"/>
      <c r="C166" s="93"/>
      <c r="D166" s="93"/>
      <c r="E166" s="93"/>
      <c r="F166" s="94"/>
      <c r="G166" s="94"/>
      <c r="H166" s="94"/>
      <c r="I166" s="95"/>
      <c r="J166" s="96"/>
    </row>
    <row r="167" spans="1:10" s="84" customFormat="1">
      <c r="A167" s="105"/>
      <c r="B167" s="93"/>
      <c r="C167" s="93"/>
      <c r="D167" s="93"/>
      <c r="E167" s="93"/>
      <c r="F167" s="94"/>
      <c r="G167" s="94"/>
      <c r="H167" s="94"/>
      <c r="I167" s="95"/>
      <c r="J167" s="96"/>
    </row>
    <row r="168" spans="1:10" s="84" customFormat="1">
      <c r="A168" s="105"/>
      <c r="B168" s="93"/>
      <c r="C168" s="93"/>
      <c r="D168" s="93"/>
      <c r="E168" s="93"/>
      <c r="F168" s="94"/>
      <c r="G168" s="94"/>
      <c r="H168" s="94"/>
      <c r="I168" s="95"/>
      <c r="J168" s="96"/>
    </row>
    <row r="169" spans="1:10" s="84" customFormat="1">
      <c r="A169" s="105"/>
      <c r="B169" s="93"/>
      <c r="C169" s="93"/>
      <c r="D169" s="93"/>
      <c r="E169" s="93"/>
      <c r="F169" s="94"/>
      <c r="G169" s="94"/>
      <c r="H169" s="94"/>
      <c r="I169" s="95"/>
      <c r="J169" s="96"/>
    </row>
    <row r="170" spans="1:10" s="84" customFormat="1">
      <c r="A170" s="105"/>
      <c r="B170" s="93"/>
      <c r="C170" s="93"/>
      <c r="D170" s="93"/>
      <c r="E170" s="93"/>
      <c r="F170" s="94"/>
      <c r="G170" s="94"/>
      <c r="H170" s="94"/>
      <c r="I170" s="95"/>
      <c r="J170" s="96"/>
    </row>
    <row r="171" spans="1:10" s="84" customFormat="1">
      <c r="A171" s="105"/>
      <c r="B171" s="93"/>
      <c r="C171" s="93"/>
      <c r="D171" s="93"/>
      <c r="E171" s="93"/>
      <c r="F171" s="94"/>
      <c r="G171" s="94"/>
      <c r="H171" s="94"/>
      <c r="I171" s="95"/>
      <c r="J171" s="96"/>
    </row>
    <row r="172" spans="1:10" s="84" customFormat="1">
      <c r="A172" s="105"/>
      <c r="B172" s="93"/>
      <c r="C172" s="93"/>
      <c r="D172" s="93"/>
      <c r="E172" s="93"/>
      <c r="F172" s="94"/>
      <c r="G172" s="94"/>
      <c r="H172" s="94"/>
      <c r="I172" s="95"/>
      <c r="J172" s="96"/>
    </row>
    <row r="173" spans="1:10" s="84" customFormat="1">
      <c r="A173" s="105"/>
      <c r="B173" s="93"/>
      <c r="C173" s="93"/>
      <c r="D173" s="93"/>
      <c r="E173" s="93"/>
      <c r="F173" s="94"/>
      <c r="G173" s="94"/>
      <c r="H173" s="94"/>
      <c r="I173" s="95"/>
      <c r="J173" s="96"/>
    </row>
    <row r="174" spans="1:10" s="84" customFormat="1">
      <c r="A174" s="105"/>
      <c r="B174" s="93"/>
      <c r="C174" s="93"/>
      <c r="D174" s="93"/>
      <c r="E174" s="93"/>
      <c r="F174" s="94"/>
      <c r="G174" s="94"/>
      <c r="H174" s="94"/>
      <c r="I174" s="95"/>
      <c r="J174" s="96"/>
    </row>
    <row r="175" spans="1:10" s="84" customFormat="1">
      <c r="A175" s="105"/>
      <c r="B175" s="93"/>
      <c r="C175" s="93"/>
      <c r="D175" s="93"/>
      <c r="E175" s="93"/>
      <c r="F175" s="94"/>
      <c r="G175" s="94"/>
      <c r="H175" s="94"/>
      <c r="I175" s="95"/>
      <c r="J175" s="96"/>
    </row>
    <row r="176" spans="1:10" s="84" customFormat="1">
      <c r="A176" s="105"/>
      <c r="B176" s="93"/>
      <c r="C176" s="93"/>
      <c r="D176" s="93"/>
      <c r="E176" s="93"/>
      <c r="F176" s="94"/>
      <c r="G176" s="94"/>
      <c r="H176" s="94"/>
      <c r="I176" s="95"/>
      <c r="J176" s="96"/>
    </row>
    <row r="177" spans="1:10" s="84" customFormat="1">
      <c r="A177" s="105"/>
      <c r="B177" s="93"/>
      <c r="C177" s="93"/>
      <c r="D177" s="93"/>
      <c r="E177" s="93"/>
      <c r="F177" s="94"/>
      <c r="G177" s="94"/>
      <c r="H177" s="94"/>
      <c r="I177" s="95"/>
      <c r="J177" s="96"/>
    </row>
    <row r="178" spans="1:10" s="84" customFormat="1">
      <c r="A178" s="105"/>
      <c r="B178" s="93"/>
      <c r="C178" s="93"/>
      <c r="D178" s="93"/>
      <c r="E178" s="93"/>
      <c r="F178" s="94"/>
      <c r="G178" s="94"/>
      <c r="H178" s="94"/>
      <c r="I178" s="95"/>
      <c r="J178" s="96"/>
    </row>
    <row r="179" spans="1:10" s="84" customFormat="1">
      <c r="A179" s="105"/>
      <c r="B179" s="93"/>
      <c r="C179" s="93"/>
      <c r="D179" s="93"/>
      <c r="E179" s="93"/>
      <c r="F179" s="94"/>
      <c r="G179" s="94"/>
      <c r="H179" s="94"/>
      <c r="I179" s="95"/>
      <c r="J179" s="96"/>
    </row>
    <row r="180" spans="1:10" s="84" customFormat="1">
      <c r="A180" s="105"/>
      <c r="B180" s="93"/>
      <c r="C180" s="93"/>
      <c r="D180" s="93"/>
      <c r="E180" s="93"/>
      <c r="F180" s="94"/>
      <c r="G180" s="94"/>
      <c r="H180" s="94"/>
      <c r="I180" s="95"/>
      <c r="J180" s="96"/>
    </row>
    <row r="181" spans="1:10" s="84" customFormat="1">
      <c r="A181" s="105"/>
      <c r="B181" s="93"/>
      <c r="C181" s="93"/>
      <c r="D181" s="93"/>
      <c r="E181" s="93"/>
      <c r="F181" s="94"/>
      <c r="G181" s="94"/>
      <c r="H181" s="94"/>
      <c r="I181" s="95"/>
      <c r="J181" s="96"/>
    </row>
    <row r="182" spans="1:10" s="84" customFormat="1">
      <c r="A182" s="105"/>
      <c r="B182" s="93"/>
      <c r="C182" s="93"/>
      <c r="D182" s="93"/>
      <c r="E182" s="93"/>
      <c r="F182" s="94"/>
      <c r="G182" s="94"/>
      <c r="H182" s="94"/>
      <c r="I182" s="95"/>
      <c r="J182" s="96"/>
    </row>
    <row r="183" spans="1:10" s="84" customFormat="1">
      <c r="A183" s="105"/>
      <c r="B183" s="93"/>
      <c r="C183" s="93"/>
      <c r="D183" s="93"/>
      <c r="E183" s="93"/>
      <c r="F183" s="94"/>
      <c r="G183" s="94"/>
      <c r="H183" s="94"/>
      <c r="I183" s="95"/>
      <c r="J183" s="96"/>
    </row>
    <row r="184" spans="1:10" s="84" customFormat="1">
      <c r="A184" s="105"/>
      <c r="B184" s="93"/>
      <c r="C184" s="93"/>
      <c r="D184" s="93"/>
      <c r="E184" s="93"/>
      <c r="F184" s="94"/>
      <c r="G184" s="94"/>
      <c r="H184" s="94"/>
      <c r="I184" s="95"/>
      <c r="J184" s="96"/>
    </row>
    <row r="185" spans="1:10" s="84" customFormat="1">
      <c r="A185" s="105"/>
      <c r="B185" s="93"/>
      <c r="C185" s="93"/>
      <c r="D185" s="93"/>
      <c r="E185" s="93"/>
      <c r="F185" s="94"/>
      <c r="G185" s="94"/>
      <c r="H185" s="94"/>
      <c r="I185" s="95"/>
      <c r="J185" s="96"/>
    </row>
    <row r="186" spans="1:10" s="84" customFormat="1">
      <c r="A186" s="105"/>
      <c r="B186" s="93"/>
      <c r="C186" s="93"/>
      <c r="D186" s="93"/>
      <c r="E186" s="93"/>
      <c r="F186" s="94"/>
      <c r="G186" s="94"/>
      <c r="H186" s="94"/>
      <c r="I186" s="95"/>
      <c r="J186" s="96"/>
    </row>
    <row r="187" spans="1:10" s="84" customFormat="1">
      <c r="A187" s="105"/>
      <c r="B187" s="93"/>
      <c r="C187" s="93"/>
      <c r="D187" s="93"/>
      <c r="E187" s="93"/>
      <c r="F187" s="94"/>
      <c r="G187" s="94"/>
      <c r="H187" s="94"/>
      <c r="I187" s="95"/>
      <c r="J187" s="96"/>
    </row>
    <row r="188" spans="1:10" s="84" customFormat="1">
      <c r="A188" s="105"/>
      <c r="B188" s="93"/>
      <c r="C188" s="93"/>
      <c r="D188" s="93"/>
      <c r="E188" s="93"/>
      <c r="F188" s="94"/>
      <c r="G188" s="94"/>
      <c r="H188" s="94"/>
      <c r="I188" s="95"/>
      <c r="J188" s="96"/>
    </row>
    <row r="189" spans="1:10" s="84" customFormat="1">
      <c r="A189" s="105"/>
      <c r="B189" s="93"/>
      <c r="C189" s="93"/>
      <c r="D189" s="93"/>
      <c r="E189" s="93"/>
      <c r="F189" s="94"/>
      <c r="G189" s="94"/>
      <c r="H189" s="94"/>
      <c r="I189" s="95"/>
      <c r="J189" s="96"/>
    </row>
    <row r="190" spans="1:10" s="84" customFormat="1">
      <c r="A190" s="105"/>
      <c r="B190" s="93"/>
      <c r="C190" s="93"/>
      <c r="D190" s="93"/>
      <c r="E190" s="93"/>
      <c r="F190" s="94"/>
      <c r="G190" s="94"/>
      <c r="H190" s="94"/>
      <c r="I190" s="95"/>
      <c r="J190" s="96"/>
    </row>
    <row r="191" spans="1:10" s="84" customFormat="1">
      <c r="A191" s="105"/>
      <c r="B191" s="93"/>
      <c r="C191" s="93"/>
      <c r="D191" s="93"/>
      <c r="E191" s="93"/>
      <c r="F191" s="94"/>
      <c r="G191" s="94"/>
      <c r="H191" s="94"/>
      <c r="I191" s="95"/>
      <c r="J191" s="96"/>
    </row>
    <row r="192" spans="1:10" s="84" customFormat="1">
      <c r="A192" s="105"/>
      <c r="B192" s="93"/>
      <c r="C192" s="93"/>
      <c r="D192" s="93"/>
      <c r="E192" s="93"/>
      <c r="F192" s="94"/>
      <c r="G192" s="94"/>
      <c r="H192" s="94"/>
      <c r="I192" s="95"/>
      <c r="J192" s="96"/>
    </row>
    <row r="193" spans="1:10" s="84" customFormat="1">
      <c r="A193" s="105"/>
      <c r="B193" s="93"/>
      <c r="C193" s="93"/>
      <c r="D193" s="93"/>
      <c r="E193" s="93"/>
      <c r="F193" s="94"/>
      <c r="G193" s="94"/>
      <c r="H193" s="94"/>
      <c r="I193" s="95"/>
      <c r="J193" s="96"/>
    </row>
    <row r="194" spans="1:10" s="84" customFormat="1">
      <c r="A194" s="105"/>
      <c r="B194" s="93"/>
      <c r="C194" s="93"/>
      <c r="D194" s="93"/>
      <c r="E194" s="93"/>
      <c r="F194" s="94"/>
      <c r="G194" s="94"/>
      <c r="H194" s="94"/>
      <c r="I194" s="95"/>
      <c r="J194" s="96"/>
    </row>
    <row r="195" spans="1:10" s="84" customFormat="1">
      <c r="A195" s="105"/>
      <c r="B195" s="93"/>
      <c r="C195" s="93"/>
      <c r="D195" s="93"/>
      <c r="E195" s="93"/>
      <c r="F195" s="94"/>
      <c r="G195" s="94"/>
      <c r="H195" s="94"/>
      <c r="I195" s="95"/>
      <c r="J195" s="96"/>
    </row>
    <row r="196" spans="1:10" s="84" customFormat="1">
      <c r="A196" s="105"/>
      <c r="B196" s="93"/>
      <c r="C196" s="93"/>
      <c r="D196" s="93"/>
      <c r="E196" s="93"/>
      <c r="F196" s="94"/>
      <c r="G196" s="94"/>
      <c r="H196" s="94"/>
      <c r="I196" s="95"/>
      <c r="J196" s="96"/>
    </row>
    <row r="197" spans="1:10" s="84" customFormat="1">
      <c r="A197" s="105"/>
      <c r="B197" s="93"/>
      <c r="C197" s="93"/>
      <c r="D197" s="93"/>
      <c r="E197" s="93"/>
      <c r="F197" s="94"/>
      <c r="G197" s="94"/>
      <c r="H197" s="94"/>
      <c r="I197" s="95"/>
      <c r="J197" s="96"/>
    </row>
    <row r="198" spans="1:10" s="84" customFormat="1">
      <c r="A198" s="105"/>
      <c r="B198" s="93"/>
      <c r="C198" s="93"/>
      <c r="D198" s="93"/>
      <c r="E198" s="93"/>
      <c r="F198" s="94"/>
      <c r="G198" s="94"/>
      <c r="H198" s="94"/>
      <c r="I198" s="95"/>
      <c r="J198" s="96"/>
    </row>
    <row r="199" spans="1:10" s="84" customFormat="1">
      <c r="A199" s="105"/>
      <c r="B199" s="93"/>
      <c r="C199" s="93"/>
      <c r="D199" s="93"/>
      <c r="E199" s="93"/>
      <c r="F199" s="94"/>
      <c r="G199" s="94"/>
      <c r="H199" s="94"/>
      <c r="I199" s="95"/>
      <c r="J199" s="96"/>
    </row>
    <row r="200" spans="1:10" s="84" customFormat="1">
      <c r="A200" s="105"/>
      <c r="B200" s="93"/>
      <c r="C200" s="93"/>
      <c r="D200" s="93"/>
      <c r="E200" s="93"/>
      <c r="F200" s="94"/>
      <c r="G200" s="94"/>
      <c r="H200" s="94"/>
      <c r="I200" s="95"/>
      <c r="J200" s="96"/>
    </row>
    <row r="201" spans="1:10" s="84" customFormat="1">
      <c r="A201" s="105"/>
      <c r="B201" s="93"/>
      <c r="C201" s="93"/>
      <c r="D201" s="93"/>
      <c r="E201" s="93"/>
      <c r="F201" s="94"/>
      <c r="G201" s="94"/>
      <c r="H201" s="94"/>
      <c r="I201" s="95"/>
      <c r="J201" s="96"/>
    </row>
    <row r="202" spans="1:10" s="84" customFormat="1">
      <c r="A202" s="105"/>
      <c r="B202" s="93"/>
      <c r="C202" s="93"/>
      <c r="D202" s="93"/>
      <c r="E202" s="93"/>
      <c r="F202" s="94"/>
      <c r="G202" s="94"/>
      <c r="H202" s="94"/>
      <c r="I202" s="95"/>
      <c r="J202" s="96"/>
    </row>
    <row r="203" spans="1:10" s="84" customFormat="1">
      <c r="A203" s="105"/>
      <c r="B203" s="93"/>
      <c r="C203" s="93"/>
      <c r="D203" s="93"/>
      <c r="E203" s="93"/>
      <c r="F203" s="94"/>
      <c r="G203" s="94"/>
      <c r="H203" s="94"/>
      <c r="I203" s="95"/>
      <c r="J203" s="96"/>
    </row>
    <row r="204" spans="1:10" s="84" customFormat="1">
      <c r="A204" s="105"/>
      <c r="B204" s="93"/>
      <c r="C204" s="93"/>
      <c r="D204" s="93"/>
      <c r="E204" s="93"/>
      <c r="F204" s="94"/>
      <c r="G204" s="94"/>
      <c r="H204" s="94"/>
      <c r="I204" s="95"/>
      <c r="J204" s="96"/>
    </row>
    <row r="205" spans="1:10" s="84" customFormat="1">
      <c r="A205" s="105"/>
      <c r="B205" s="93"/>
      <c r="C205" s="93"/>
      <c r="D205" s="93"/>
      <c r="E205" s="93"/>
      <c r="F205" s="94"/>
      <c r="G205" s="94"/>
      <c r="H205" s="94"/>
      <c r="I205" s="95"/>
      <c r="J205" s="96"/>
    </row>
    <row r="206" spans="1:10" s="84" customFormat="1">
      <c r="A206" s="105"/>
      <c r="B206" s="93"/>
      <c r="C206" s="93"/>
      <c r="D206" s="93"/>
      <c r="E206" s="93"/>
      <c r="F206" s="94"/>
      <c r="G206" s="94"/>
      <c r="H206" s="94"/>
      <c r="I206" s="95"/>
      <c r="J206" s="96"/>
    </row>
    <row r="207" spans="1:10" s="84" customFormat="1">
      <c r="A207" s="105"/>
      <c r="B207" s="93"/>
      <c r="C207" s="93"/>
      <c r="D207" s="93"/>
      <c r="E207" s="93"/>
      <c r="F207" s="94"/>
      <c r="G207" s="94"/>
      <c r="H207" s="94"/>
      <c r="I207" s="95"/>
      <c r="J207" s="96"/>
    </row>
    <row r="208" spans="1:10" s="84" customFormat="1">
      <c r="A208" s="105"/>
      <c r="B208" s="93"/>
      <c r="C208" s="93"/>
      <c r="D208" s="93"/>
      <c r="E208" s="93"/>
      <c r="F208" s="94"/>
      <c r="G208" s="94"/>
      <c r="H208" s="94"/>
      <c r="I208" s="95"/>
      <c r="J208" s="96"/>
    </row>
    <row r="209" spans="1:10" s="84" customFormat="1">
      <c r="A209" s="105"/>
      <c r="B209" s="93"/>
      <c r="C209" s="93"/>
      <c r="D209" s="93"/>
      <c r="E209" s="93"/>
      <c r="F209" s="94"/>
      <c r="G209" s="94"/>
      <c r="H209" s="94"/>
      <c r="I209" s="95"/>
      <c r="J209" s="96"/>
    </row>
    <row r="210" spans="1:10" s="84" customFormat="1">
      <c r="A210" s="105"/>
      <c r="B210" s="93"/>
      <c r="C210" s="93"/>
      <c r="D210" s="93"/>
      <c r="E210" s="93"/>
      <c r="F210" s="94"/>
      <c r="G210" s="94"/>
      <c r="H210" s="94"/>
      <c r="I210" s="95"/>
      <c r="J210" s="96"/>
    </row>
    <row r="211" spans="1:10" s="84" customFormat="1">
      <c r="A211" s="105"/>
      <c r="B211" s="93"/>
      <c r="C211" s="93"/>
      <c r="D211" s="93"/>
      <c r="E211" s="93"/>
      <c r="F211" s="94"/>
      <c r="G211" s="94"/>
      <c r="H211" s="94"/>
      <c r="I211" s="95"/>
      <c r="J211" s="96"/>
    </row>
    <row r="212" spans="1:10" s="84" customFormat="1">
      <c r="A212" s="105"/>
      <c r="B212" s="93"/>
      <c r="C212" s="93"/>
      <c r="D212" s="93"/>
      <c r="E212" s="93"/>
      <c r="F212" s="94"/>
      <c r="G212" s="94"/>
      <c r="H212" s="94"/>
      <c r="I212" s="95"/>
      <c r="J212" s="96"/>
    </row>
    <row r="213" spans="1:10" s="84" customFormat="1">
      <c r="A213" s="105"/>
      <c r="B213" s="93"/>
      <c r="C213" s="93"/>
      <c r="D213" s="93"/>
      <c r="E213" s="93"/>
      <c r="F213" s="94"/>
      <c r="G213" s="94"/>
      <c r="H213" s="94"/>
      <c r="I213" s="95"/>
      <c r="J213" s="96"/>
    </row>
    <row r="214" spans="1:10" s="84" customFormat="1">
      <c r="A214" s="105"/>
      <c r="B214" s="93"/>
      <c r="C214" s="93"/>
      <c r="D214" s="93"/>
      <c r="E214" s="93"/>
      <c r="F214" s="94"/>
      <c r="G214" s="94"/>
      <c r="H214" s="94"/>
      <c r="I214" s="95"/>
      <c r="J214" s="96"/>
    </row>
    <row r="215" spans="1:10" s="84" customFormat="1">
      <c r="A215" s="105"/>
      <c r="B215" s="93"/>
      <c r="C215" s="93"/>
      <c r="D215" s="93"/>
      <c r="E215" s="93"/>
      <c r="F215" s="94"/>
      <c r="G215" s="94"/>
      <c r="H215" s="94"/>
      <c r="I215" s="95"/>
      <c r="J215" s="96"/>
    </row>
    <row r="216" spans="1:10" s="84" customFormat="1">
      <c r="A216" s="105"/>
      <c r="B216" s="93"/>
      <c r="C216" s="93"/>
      <c r="D216" s="93"/>
      <c r="E216" s="93"/>
      <c r="F216" s="94"/>
      <c r="G216" s="94"/>
      <c r="H216" s="94"/>
      <c r="I216" s="95"/>
      <c r="J216" s="96"/>
    </row>
    <row r="217" spans="1:10" s="84" customFormat="1">
      <c r="A217" s="105"/>
      <c r="B217" s="93"/>
      <c r="C217" s="93"/>
      <c r="D217" s="93"/>
      <c r="E217" s="93"/>
      <c r="F217" s="94"/>
      <c r="G217" s="94"/>
      <c r="H217" s="94"/>
      <c r="I217" s="95"/>
      <c r="J217" s="96"/>
    </row>
    <row r="218" spans="1:10" s="84" customFormat="1">
      <c r="A218" s="105"/>
      <c r="B218" s="93"/>
      <c r="C218" s="93"/>
      <c r="D218" s="93"/>
      <c r="E218" s="93"/>
      <c r="F218" s="94"/>
      <c r="G218" s="94"/>
      <c r="H218" s="94"/>
      <c r="I218" s="95"/>
      <c r="J218" s="96"/>
    </row>
    <row r="219" spans="1:10" s="84" customFormat="1">
      <c r="A219" s="105"/>
      <c r="B219" s="93"/>
      <c r="C219" s="93"/>
      <c r="D219" s="93"/>
      <c r="E219" s="93"/>
      <c r="F219" s="94"/>
      <c r="G219" s="94"/>
      <c r="H219" s="94"/>
      <c r="I219" s="95"/>
      <c r="J219" s="96"/>
    </row>
    <row r="220" spans="1:10" s="84" customFormat="1">
      <c r="A220" s="105"/>
      <c r="B220" s="93"/>
      <c r="C220" s="93"/>
      <c r="D220" s="93"/>
      <c r="E220" s="93"/>
      <c r="F220" s="94"/>
      <c r="G220" s="94"/>
      <c r="H220" s="94"/>
      <c r="I220" s="95"/>
      <c r="J220" s="96"/>
    </row>
    <row r="221" spans="1:10" s="84" customFormat="1">
      <c r="A221" s="105"/>
      <c r="B221" s="93"/>
      <c r="C221" s="93"/>
      <c r="D221" s="93"/>
      <c r="E221" s="93"/>
      <c r="F221" s="94"/>
      <c r="G221" s="94"/>
      <c r="H221" s="94"/>
      <c r="I221" s="95"/>
      <c r="J221" s="96"/>
    </row>
    <row r="222" spans="1:10" s="84" customFormat="1">
      <c r="A222" s="105"/>
      <c r="B222" s="93"/>
      <c r="C222" s="93"/>
      <c r="D222" s="93"/>
      <c r="E222" s="93"/>
      <c r="F222" s="94"/>
      <c r="G222" s="94"/>
      <c r="H222" s="94"/>
      <c r="I222" s="95"/>
      <c r="J222" s="96"/>
    </row>
    <row r="223" spans="1:10" s="84" customFormat="1">
      <c r="A223" s="105"/>
      <c r="B223" s="93"/>
      <c r="C223" s="93"/>
      <c r="D223" s="93"/>
      <c r="E223" s="93"/>
      <c r="F223" s="94"/>
      <c r="G223" s="94"/>
      <c r="H223" s="94"/>
      <c r="I223" s="95"/>
      <c r="J223" s="96"/>
    </row>
    <row r="224" spans="1:10" s="84" customFormat="1">
      <c r="A224" s="105"/>
      <c r="B224" s="93"/>
      <c r="C224" s="93"/>
      <c r="D224" s="93"/>
      <c r="E224" s="93"/>
      <c r="F224" s="94"/>
      <c r="G224" s="94"/>
      <c r="H224" s="94"/>
      <c r="I224" s="95"/>
      <c r="J224" s="96"/>
    </row>
    <row r="225" spans="1:10" s="84" customFormat="1">
      <c r="A225" s="105"/>
      <c r="B225" s="93"/>
      <c r="C225" s="93"/>
      <c r="D225" s="93"/>
      <c r="E225" s="93"/>
      <c r="F225" s="94"/>
      <c r="G225" s="94"/>
      <c r="H225" s="94"/>
      <c r="I225" s="95"/>
      <c r="J225" s="96"/>
    </row>
    <row r="226" spans="1:10" s="84" customFormat="1">
      <c r="A226" s="105"/>
      <c r="B226" s="93"/>
      <c r="C226" s="93"/>
      <c r="D226" s="93"/>
      <c r="E226" s="93"/>
      <c r="F226" s="94"/>
      <c r="G226" s="94"/>
      <c r="H226" s="94"/>
      <c r="I226" s="95"/>
      <c r="J226" s="96"/>
    </row>
    <row r="227" spans="1:10" s="84" customFormat="1">
      <c r="A227" s="105"/>
      <c r="B227" s="93"/>
      <c r="C227" s="93"/>
      <c r="D227" s="93"/>
      <c r="E227" s="93"/>
      <c r="F227" s="94"/>
      <c r="G227" s="94"/>
      <c r="H227" s="94"/>
      <c r="I227" s="95"/>
      <c r="J227" s="96"/>
    </row>
    <row r="228" spans="1:10" s="84" customFormat="1">
      <c r="A228" s="105"/>
      <c r="B228" s="93"/>
      <c r="C228" s="93"/>
      <c r="D228" s="93"/>
      <c r="E228" s="93"/>
      <c r="F228" s="94"/>
      <c r="G228" s="94"/>
      <c r="H228" s="94"/>
      <c r="I228" s="95"/>
      <c r="J228" s="96"/>
    </row>
    <row r="229" spans="1:10" s="84" customFormat="1">
      <c r="A229" s="105"/>
      <c r="B229" s="93"/>
      <c r="C229" s="93"/>
      <c r="D229" s="93"/>
      <c r="E229" s="93"/>
      <c r="F229" s="94"/>
      <c r="G229" s="94"/>
      <c r="H229" s="94"/>
      <c r="I229" s="95"/>
      <c r="J229" s="96"/>
    </row>
    <row r="230" spans="1:10" s="84" customFormat="1">
      <c r="A230" s="105"/>
      <c r="B230" s="93"/>
      <c r="C230" s="93"/>
      <c r="D230" s="93"/>
      <c r="E230" s="93"/>
      <c r="F230" s="94"/>
      <c r="G230" s="94"/>
      <c r="H230" s="94"/>
      <c r="I230" s="95"/>
      <c r="J230" s="96"/>
    </row>
    <row r="231" spans="1:10" s="84" customFormat="1">
      <c r="A231" s="105"/>
      <c r="B231" s="93"/>
      <c r="C231" s="93"/>
      <c r="D231" s="93"/>
      <c r="E231" s="93"/>
      <c r="F231" s="94"/>
      <c r="G231" s="94"/>
      <c r="H231" s="94"/>
      <c r="I231" s="95"/>
      <c r="J231" s="96"/>
    </row>
    <row r="232" spans="1:10" s="84" customFormat="1">
      <c r="A232" s="105"/>
      <c r="B232" s="93"/>
      <c r="C232" s="93"/>
      <c r="D232" s="93"/>
      <c r="E232" s="93"/>
      <c r="F232" s="94"/>
      <c r="G232" s="94"/>
      <c r="H232" s="94"/>
      <c r="I232" s="95"/>
      <c r="J232" s="96"/>
    </row>
    <row r="233" spans="1:10" s="84" customFormat="1">
      <c r="A233" s="105"/>
      <c r="B233" s="93"/>
      <c r="C233" s="93"/>
      <c r="D233" s="93"/>
      <c r="E233" s="93"/>
      <c r="F233" s="94"/>
      <c r="G233" s="94"/>
      <c r="H233" s="94"/>
      <c r="I233" s="95"/>
      <c r="J233" s="96"/>
    </row>
    <row r="234" spans="1:10" s="84" customFormat="1">
      <c r="A234" s="105"/>
      <c r="B234" s="93"/>
      <c r="C234" s="93"/>
      <c r="D234" s="93"/>
      <c r="E234" s="93"/>
      <c r="F234" s="94"/>
      <c r="G234" s="94"/>
      <c r="H234" s="94"/>
      <c r="I234" s="95"/>
      <c r="J234" s="96"/>
    </row>
    <row r="235" spans="1:10" s="84" customFormat="1">
      <c r="A235" s="105"/>
      <c r="B235" s="93"/>
      <c r="C235" s="93"/>
      <c r="D235" s="93"/>
      <c r="E235" s="93"/>
      <c r="F235" s="94"/>
      <c r="G235" s="94"/>
      <c r="H235" s="94"/>
      <c r="I235" s="95"/>
      <c r="J235" s="96"/>
    </row>
    <row r="236" spans="1:10" s="84" customFormat="1">
      <c r="A236" s="105"/>
      <c r="B236" s="93"/>
      <c r="C236" s="93"/>
      <c r="D236" s="93"/>
      <c r="E236" s="93"/>
      <c r="F236" s="94"/>
      <c r="G236" s="94"/>
      <c r="H236" s="94"/>
      <c r="I236" s="95"/>
      <c r="J236" s="96"/>
    </row>
    <row r="237" spans="1:10" s="84" customFormat="1">
      <c r="A237" s="105"/>
      <c r="B237" s="93"/>
      <c r="C237" s="93"/>
      <c r="D237" s="93"/>
      <c r="E237" s="93"/>
      <c r="F237" s="94"/>
      <c r="G237" s="94"/>
      <c r="H237" s="94"/>
      <c r="I237" s="95"/>
      <c r="J237" s="96"/>
    </row>
    <row r="238" spans="1:10" s="84" customFormat="1">
      <c r="A238" s="105"/>
      <c r="B238" s="93"/>
      <c r="C238" s="93"/>
      <c r="D238" s="93"/>
      <c r="E238" s="93"/>
      <c r="F238" s="94"/>
      <c r="G238" s="94"/>
      <c r="H238" s="94"/>
      <c r="I238" s="95"/>
      <c r="J238" s="96"/>
    </row>
    <row r="239" spans="1:10" s="84" customFormat="1">
      <c r="A239" s="105"/>
      <c r="B239" s="93"/>
      <c r="C239" s="93"/>
      <c r="D239" s="93"/>
      <c r="E239" s="93"/>
      <c r="F239" s="94"/>
      <c r="G239" s="94"/>
      <c r="H239" s="94"/>
      <c r="I239" s="95"/>
      <c r="J239" s="96"/>
    </row>
    <row r="240" spans="1:10" s="84" customFormat="1">
      <c r="A240" s="105"/>
      <c r="B240" s="93"/>
      <c r="C240" s="93"/>
      <c r="D240" s="93"/>
      <c r="E240" s="93"/>
      <c r="F240" s="94"/>
      <c r="G240" s="94"/>
      <c r="H240" s="94"/>
      <c r="I240" s="95"/>
      <c r="J240" s="96"/>
    </row>
    <row r="241" spans="1:10" s="84" customFormat="1">
      <c r="A241" s="105"/>
      <c r="B241" s="93"/>
      <c r="C241" s="93"/>
      <c r="D241" s="93"/>
      <c r="E241" s="93"/>
      <c r="F241" s="94"/>
      <c r="G241" s="94"/>
      <c r="H241" s="94"/>
      <c r="I241" s="95"/>
      <c r="J241" s="96"/>
    </row>
    <row r="242" spans="1:10" s="84" customFormat="1">
      <c r="A242" s="105"/>
      <c r="B242" s="93"/>
      <c r="C242" s="93"/>
      <c r="D242" s="93"/>
      <c r="E242" s="93"/>
      <c r="F242" s="94"/>
      <c r="G242" s="94"/>
      <c r="H242" s="94"/>
      <c r="I242" s="95"/>
      <c r="J242" s="96"/>
    </row>
    <row r="243" spans="1:10" s="84" customFormat="1">
      <c r="A243" s="105"/>
      <c r="B243" s="93"/>
      <c r="C243" s="93"/>
      <c r="D243" s="93"/>
      <c r="E243" s="93"/>
      <c r="F243" s="94"/>
      <c r="G243" s="94"/>
      <c r="H243" s="94"/>
      <c r="I243" s="95"/>
      <c r="J243" s="96"/>
    </row>
    <row r="244" spans="1:10" s="84" customFormat="1">
      <c r="A244" s="105"/>
      <c r="B244" s="93"/>
      <c r="C244" s="93"/>
      <c r="D244" s="93"/>
      <c r="E244" s="93"/>
      <c r="F244" s="94"/>
      <c r="G244" s="94"/>
      <c r="H244" s="94"/>
      <c r="I244" s="95"/>
      <c r="J244" s="96"/>
    </row>
    <row r="245" spans="1:10" s="84" customFormat="1">
      <c r="A245" s="105"/>
      <c r="B245" s="93"/>
      <c r="C245" s="93"/>
      <c r="D245" s="93"/>
      <c r="E245" s="93"/>
      <c r="F245" s="94"/>
      <c r="G245" s="94"/>
      <c r="H245" s="94"/>
      <c r="I245" s="95"/>
      <c r="J245" s="96"/>
    </row>
    <row r="246" spans="1:10" s="84" customFormat="1">
      <c r="A246" s="105"/>
      <c r="B246" s="93"/>
      <c r="C246" s="93"/>
      <c r="D246" s="93"/>
      <c r="E246" s="93"/>
      <c r="F246" s="94"/>
      <c r="G246" s="94"/>
      <c r="H246" s="94"/>
      <c r="I246" s="95"/>
      <c r="J246" s="96"/>
    </row>
    <row r="247" spans="1:10" s="84" customFormat="1">
      <c r="A247" s="105"/>
      <c r="B247" s="93"/>
      <c r="C247" s="93"/>
      <c r="D247" s="93"/>
      <c r="E247" s="93"/>
      <c r="F247" s="94"/>
      <c r="G247" s="94"/>
      <c r="H247" s="94"/>
      <c r="I247" s="95"/>
      <c r="J247" s="96"/>
    </row>
    <row r="248" spans="1:10" s="84" customFormat="1">
      <c r="A248" s="105"/>
      <c r="B248" s="93"/>
      <c r="C248" s="93"/>
      <c r="D248" s="93"/>
      <c r="E248" s="93"/>
      <c r="F248" s="94"/>
      <c r="G248" s="94"/>
      <c r="H248" s="94"/>
      <c r="I248" s="95"/>
      <c r="J248" s="96"/>
    </row>
    <row r="249" spans="1:10" s="84" customFormat="1">
      <c r="A249" s="105"/>
      <c r="B249" s="93"/>
      <c r="C249" s="93"/>
      <c r="D249" s="93"/>
      <c r="E249" s="93"/>
      <c r="F249" s="94"/>
      <c r="G249" s="94"/>
      <c r="H249" s="94"/>
      <c r="I249" s="95"/>
      <c r="J249" s="96"/>
    </row>
    <row r="250" spans="1:10" s="84" customFormat="1">
      <c r="A250" s="105"/>
      <c r="B250" s="93"/>
      <c r="C250" s="93"/>
      <c r="D250" s="93"/>
      <c r="E250" s="93"/>
      <c r="F250" s="94"/>
      <c r="G250" s="94"/>
      <c r="H250" s="94"/>
      <c r="I250" s="95"/>
      <c r="J250" s="96"/>
    </row>
    <row r="251" spans="1:10" s="84" customFormat="1">
      <c r="A251" s="105"/>
      <c r="B251" s="93"/>
      <c r="C251" s="93"/>
      <c r="D251" s="93"/>
      <c r="E251" s="93"/>
      <c r="F251" s="94"/>
      <c r="G251" s="94"/>
      <c r="H251" s="94"/>
      <c r="I251" s="95"/>
      <c r="J251" s="96"/>
    </row>
    <row r="252" spans="1:10">
      <c r="A252" s="105"/>
      <c r="B252" s="93"/>
      <c r="C252" s="93"/>
      <c r="D252" s="93"/>
      <c r="E252" s="93"/>
      <c r="F252" s="94"/>
      <c r="G252" s="94"/>
      <c r="H252" s="94"/>
      <c r="I252" s="95"/>
      <c r="J252" s="96"/>
    </row>
    <row r="253" spans="1:10">
      <c r="A253" s="105"/>
      <c r="B253" s="93"/>
      <c r="C253" s="93"/>
      <c r="D253" s="93"/>
      <c r="E253" s="93"/>
      <c r="F253" s="94"/>
      <c r="G253" s="94"/>
      <c r="H253" s="94"/>
      <c r="I253" s="95"/>
      <c r="J253" s="96"/>
    </row>
    <row r="254" spans="1:10">
      <c r="A254" s="105"/>
      <c r="B254" s="93"/>
      <c r="C254" s="93"/>
      <c r="D254" s="93"/>
      <c r="E254" s="93"/>
      <c r="F254" s="94"/>
      <c r="G254" s="94"/>
      <c r="H254" s="94"/>
      <c r="I254" s="95"/>
      <c r="J254" s="96"/>
    </row>
    <row r="255" spans="1:10">
      <c r="A255" s="105"/>
      <c r="B255" s="93"/>
      <c r="C255" s="93"/>
      <c r="D255" s="93"/>
      <c r="E255" s="93"/>
      <c r="F255" s="94"/>
      <c r="G255" s="94"/>
      <c r="H255" s="94"/>
      <c r="I255" s="95"/>
      <c r="J255" s="96"/>
    </row>
    <row r="256" spans="1:10">
      <c r="A256" s="105"/>
      <c r="B256" s="93"/>
      <c r="C256" s="93"/>
      <c r="D256" s="93"/>
      <c r="E256" s="93"/>
      <c r="F256" s="94"/>
      <c r="G256" s="94"/>
      <c r="H256" s="94"/>
      <c r="I256" s="95"/>
      <c r="J256" s="96"/>
    </row>
    <row r="257" spans="1:10">
      <c r="A257" s="105"/>
      <c r="B257" s="93"/>
      <c r="C257" s="93"/>
      <c r="D257" s="93"/>
      <c r="E257" s="93"/>
      <c r="F257" s="94"/>
      <c r="G257" s="94"/>
      <c r="H257" s="94"/>
      <c r="I257" s="95"/>
      <c r="J257" s="96"/>
    </row>
    <row r="258" spans="1:10">
      <c r="A258" s="105"/>
      <c r="B258" s="93"/>
      <c r="C258" s="93"/>
      <c r="D258" s="93"/>
      <c r="E258" s="93"/>
      <c r="F258" s="94"/>
      <c r="G258" s="94"/>
      <c r="H258" s="94"/>
      <c r="I258" s="95"/>
      <c r="J258" s="96"/>
    </row>
    <row r="259" spans="1:10">
      <c r="A259" s="105"/>
      <c r="B259" s="93"/>
      <c r="C259" s="93"/>
      <c r="D259" s="93"/>
      <c r="E259" s="93"/>
      <c r="F259" s="94"/>
      <c r="G259" s="94"/>
      <c r="H259" s="94"/>
      <c r="I259" s="95"/>
      <c r="J259" s="96"/>
    </row>
    <row r="260" spans="1:10">
      <c r="A260" s="105"/>
      <c r="B260" s="93"/>
      <c r="C260" s="93"/>
      <c r="D260" s="93"/>
      <c r="E260" s="93"/>
      <c r="F260" s="94"/>
      <c r="G260" s="94"/>
      <c r="H260" s="94"/>
      <c r="I260" s="95"/>
      <c r="J260" s="96"/>
    </row>
    <row r="261" spans="1:10">
      <c r="A261" s="105"/>
      <c r="B261" s="93"/>
      <c r="C261" s="93"/>
      <c r="D261" s="93"/>
      <c r="E261" s="93"/>
      <c r="F261" s="94"/>
      <c r="G261" s="94"/>
      <c r="H261" s="94"/>
      <c r="I261" s="95"/>
      <c r="J261" s="96"/>
    </row>
  </sheetData>
  <autoFilter ref="A4:H4"/>
  <mergeCells count="6">
    <mergeCell ref="A1:E1"/>
    <mergeCell ref="I1:I3"/>
    <mergeCell ref="J1:J3"/>
    <mergeCell ref="A2:E2"/>
    <mergeCell ref="K2:N3"/>
    <mergeCell ref="A3:E3"/>
  </mergeCells>
  <conditionalFormatting sqref="F29:J261 F5:H28">
    <cfRule type="expression" dxfId="53" priority="13">
      <formula>$I5&gt;67%</formula>
    </cfRule>
    <cfRule type="expression" dxfId="52" priority="14">
      <formula>$I5&gt;34%</formula>
    </cfRule>
    <cfRule type="expression" dxfId="51" priority="15">
      <formula>$I5&gt;1%</formula>
    </cfRule>
  </conditionalFormatting>
  <conditionalFormatting sqref="C29">
    <cfRule type="expression" dxfId="50" priority="10">
      <formula>$I29&gt;67%</formula>
    </cfRule>
    <cfRule type="expression" dxfId="49" priority="11">
      <formula>$I29&gt;34%</formula>
    </cfRule>
    <cfRule type="expression" dxfId="48" priority="12">
      <formula>$I29&gt;1%</formula>
    </cfRule>
  </conditionalFormatting>
  <conditionalFormatting sqref="I5:I28">
    <cfRule type="expression" dxfId="47" priority="1">
      <formula>$I5&gt;67%</formula>
    </cfRule>
    <cfRule type="expression" dxfId="46" priority="2">
      <formula>$I5&gt;34%</formula>
    </cfRule>
    <cfRule type="expression" dxfId="45" priority="3">
      <formula>$I5&gt;1%</formula>
    </cfRule>
  </conditionalFormatting>
  <dataValidations count="1">
    <dataValidation type="list" errorStyle="information" allowBlank="1" showInputMessage="1" showErrorMessage="1" sqref="F5:H261">
      <formula1>"да,нет"</formula1>
    </dataValidation>
  </dataValidations>
  <hyperlinks>
    <hyperlink ref="K2:N3" location="Готовность!A1" display="Готовность"/>
  </hyperlinks>
  <pageMargins left="0.7" right="0.7" top="0.75" bottom="0.75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R21"/>
  <sheetViews>
    <sheetView workbookViewId="0">
      <selection activeCell="E10" sqref="E10"/>
    </sheetView>
  </sheetViews>
  <sheetFormatPr defaultColWidth="9.109375" defaultRowHeight="14.4"/>
  <cols>
    <col min="1" max="1" width="3.44140625" style="64" bestFit="1" customWidth="1"/>
    <col min="2" max="2" width="7" style="38" bestFit="1" customWidth="1"/>
    <col min="3" max="3" width="8.33203125" style="38" bestFit="1" customWidth="1"/>
    <col min="4" max="4" width="9.5546875" style="73" bestFit="1" customWidth="1"/>
    <col min="5" max="5" width="84.109375" style="67" customWidth="1"/>
    <col min="6" max="7" width="11" style="43" bestFit="1" customWidth="1"/>
    <col min="8" max="8" width="8.6640625" style="43" bestFit="1" customWidth="1"/>
    <col min="9" max="9" width="10.6640625" style="43" bestFit="1" customWidth="1"/>
    <col min="10" max="10" width="12.5546875" style="43" bestFit="1" customWidth="1"/>
    <col min="11" max="11" width="10.6640625" style="43" bestFit="1" customWidth="1"/>
    <col min="12" max="12" width="7.6640625" style="43" bestFit="1" customWidth="1"/>
    <col min="13" max="13" width="11.5546875" style="43" bestFit="1" customWidth="1"/>
    <col min="14" max="14" width="3" style="43" bestFit="1" customWidth="1"/>
    <col min="15" max="15" width="29.6640625" style="43" customWidth="1"/>
    <col min="16" max="16384" width="9.109375" style="43"/>
  </cols>
  <sheetData>
    <row r="1" spans="1:18" ht="43.8" thickBot="1">
      <c r="A1" s="122" t="s">
        <v>7</v>
      </c>
      <c r="B1" s="122"/>
      <c r="C1" s="122"/>
      <c r="D1" s="122"/>
      <c r="E1" s="122"/>
      <c r="F1" s="39" t="s">
        <v>10</v>
      </c>
      <c r="G1" s="39" t="s">
        <v>11</v>
      </c>
      <c r="H1" s="40" t="s">
        <v>3</v>
      </c>
      <c r="I1" s="124" t="s">
        <v>12</v>
      </c>
      <c r="J1" s="122" t="s">
        <v>13</v>
      </c>
      <c r="K1" s="39" t="s">
        <v>14</v>
      </c>
      <c r="L1" s="41">
        <f>SUM(I5:$I$963) / N1</f>
        <v>0</v>
      </c>
      <c r="M1" s="39" t="s">
        <v>15</v>
      </c>
      <c r="N1" s="42">
        <f>COUNTA(E$5:E963)</f>
        <v>9</v>
      </c>
    </row>
    <row r="2" spans="1:18" ht="15" thickBot="1">
      <c r="A2" s="122" t="s">
        <v>8</v>
      </c>
      <c r="B2" s="122"/>
      <c r="C2" s="122"/>
      <c r="D2" s="122"/>
      <c r="E2" s="122"/>
      <c r="F2" s="44">
        <f>COUNTIF(F5:$F$963,"да")</f>
        <v>0</v>
      </c>
      <c r="G2" s="44">
        <f>COUNTIF(G5:$G$963,"да")</f>
        <v>0</v>
      </c>
      <c r="H2" s="44">
        <f>COUNTIF(H5:$H$963,"да")</f>
        <v>0</v>
      </c>
      <c r="I2" s="122"/>
      <c r="J2" s="122"/>
      <c r="K2" s="120" t="str">
        <f>HYPERLINK("[Готовность Самара 2.xlsx]'Готовность'!A1", "Готовность")</f>
        <v>Готовность</v>
      </c>
      <c r="L2" s="121"/>
      <c r="M2" s="121"/>
      <c r="N2" s="121"/>
    </row>
    <row r="3" spans="1:18" ht="15" thickBot="1">
      <c r="A3" s="123" t="s">
        <v>9</v>
      </c>
      <c r="B3" s="123"/>
      <c r="C3" s="123"/>
      <c r="D3" s="123"/>
      <c r="E3" s="123"/>
      <c r="F3" s="45">
        <f>F2/$N$1</f>
        <v>0</v>
      </c>
      <c r="G3" s="45">
        <f>G2/$N$1</f>
        <v>0</v>
      </c>
      <c r="H3" s="45">
        <f>H2/$N$1</f>
        <v>0</v>
      </c>
      <c r="I3" s="123"/>
      <c r="J3" s="123"/>
      <c r="K3" s="121"/>
      <c r="L3" s="121"/>
      <c r="M3" s="121"/>
      <c r="N3" s="121"/>
    </row>
    <row r="4" spans="1:18">
      <c r="A4" s="46" t="s">
        <v>168</v>
      </c>
      <c r="B4" s="47" t="s">
        <v>169</v>
      </c>
      <c r="C4" s="65" t="s">
        <v>170</v>
      </c>
      <c r="D4" s="70" t="s">
        <v>171</v>
      </c>
      <c r="E4" s="68"/>
      <c r="F4" s="48"/>
      <c r="G4" s="48"/>
      <c r="H4" s="48"/>
      <c r="I4" s="49"/>
      <c r="J4" s="50"/>
      <c r="K4" s="51"/>
      <c r="L4" s="51"/>
      <c r="M4" s="51"/>
      <c r="N4" s="51"/>
    </row>
    <row r="5" spans="1:18">
      <c r="A5" s="61">
        <v>1</v>
      </c>
      <c r="B5" s="36"/>
      <c r="C5" s="37" t="s">
        <v>71</v>
      </c>
      <c r="D5" s="71" t="s">
        <v>355</v>
      </c>
      <c r="E5" s="69" t="s">
        <v>79</v>
      </c>
      <c r="F5" s="52" t="s">
        <v>64</v>
      </c>
      <c r="G5" s="52" t="s">
        <v>64</v>
      </c>
      <c r="H5" s="52" t="s">
        <v>64</v>
      </c>
      <c r="I5" s="53">
        <f t="shared" ref="I5:I10" si="0">(IF(F5="да",1,0)+IF(G5="да",1,0)+IF(H5="да",1,0))/3</f>
        <v>0</v>
      </c>
      <c r="J5" s="97" t="s">
        <v>16</v>
      </c>
    </row>
    <row r="6" spans="1:18">
      <c r="A6" s="61">
        <f ca="1">IF(E6 = "","",INDIRECT(ADDRESS(ROW()-1,COLUMN()))+1)</f>
        <v>2</v>
      </c>
      <c r="B6" s="36"/>
      <c r="C6" s="37" t="s">
        <v>72</v>
      </c>
      <c r="D6" s="71" t="s">
        <v>355</v>
      </c>
      <c r="E6" s="69" t="s">
        <v>425</v>
      </c>
      <c r="F6" s="52" t="s">
        <v>64</v>
      </c>
      <c r="G6" s="52" t="s">
        <v>64</v>
      </c>
      <c r="H6" s="52" t="s">
        <v>64</v>
      </c>
      <c r="I6" s="54">
        <f t="shared" si="0"/>
        <v>0</v>
      </c>
      <c r="J6" s="97" t="s">
        <v>16</v>
      </c>
    </row>
    <row r="7" spans="1:18">
      <c r="A7" s="61">
        <f t="shared" ref="A7:A13" ca="1" si="1">IF(E7 = "","",INDIRECT(ADDRESS(ROW()-1,COLUMN()))+1)</f>
        <v>3</v>
      </c>
      <c r="B7" s="36"/>
      <c r="C7" s="37" t="s">
        <v>73</v>
      </c>
      <c r="D7" s="71" t="s">
        <v>68</v>
      </c>
      <c r="E7" s="69" t="s">
        <v>77</v>
      </c>
      <c r="F7" s="52" t="s">
        <v>64</v>
      </c>
      <c r="G7" s="52" t="s">
        <v>64</v>
      </c>
      <c r="H7" s="52" t="s">
        <v>64</v>
      </c>
      <c r="I7" s="54">
        <f t="shared" si="0"/>
        <v>0</v>
      </c>
      <c r="J7" s="97" t="s">
        <v>16</v>
      </c>
    </row>
    <row r="8" spans="1:18">
      <c r="A8" s="61">
        <f t="shared" ca="1" si="1"/>
        <v>4</v>
      </c>
      <c r="C8" s="37" t="s">
        <v>74</v>
      </c>
      <c r="D8" s="71" t="s">
        <v>68</v>
      </c>
      <c r="E8" s="69" t="s">
        <v>354</v>
      </c>
      <c r="F8" s="52" t="s">
        <v>64</v>
      </c>
      <c r="G8" s="52" t="s">
        <v>64</v>
      </c>
      <c r="H8" s="52" t="s">
        <v>64</v>
      </c>
      <c r="I8" s="54">
        <f t="shared" si="0"/>
        <v>0</v>
      </c>
      <c r="J8" s="97" t="s">
        <v>16</v>
      </c>
      <c r="M8" s="55"/>
      <c r="N8" s="55"/>
      <c r="O8" s="55"/>
      <c r="P8" s="55"/>
      <c r="Q8" s="55"/>
      <c r="R8" s="55"/>
    </row>
    <row r="9" spans="1:18">
      <c r="A9" s="61">
        <f t="shared" ca="1" si="1"/>
        <v>5</v>
      </c>
      <c r="B9" s="36"/>
      <c r="C9" s="37" t="s">
        <v>75</v>
      </c>
      <c r="D9" s="71" t="s">
        <v>355</v>
      </c>
      <c r="E9" s="69" t="s">
        <v>80</v>
      </c>
      <c r="F9" s="52" t="s">
        <v>64</v>
      </c>
      <c r="G9" s="52" t="s">
        <v>64</v>
      </c>
      <c r="H9" s="52" t="s">
        <v>64</v>
      </c>
      <c r="I9" s="54">
        <f t="shared" si="0"/>
        <v>0</v>
      </c>
      <c r="J9" s="97" t="s">
        <v>16</v>
      </c>
      <c r="M9" s="55"/>
      <c r="N9" s="55"/>
      <c r="O9" s="55"/>
      <c r="P9" s="55"/>
      <c r="Q9" s="55"/>
      <c r="R9" s="55"/>
    </row>
    <row r="10" spans="1:18">
      <c r="A10" s="61">
        <f t="shared" ca="1" si="1"/>
        <v>6</v>
      </c>
      <c r="B10" s="36"/>
      <c r="C10" s="37" t="s">
        <v>76</v>
      </c>
      <c r="D10" s="72" t="s">
        <v>355</v>
      </c>
      <c r="E10" s="69" t="s">
        <v>78</v>
      </c>
      <c r="F10" s="52" t="s">
        <v>64</v>
      </c>
      <c r="G10" s="52" t="s">
        <v>64</v>
      </c>
      <c r="H10" s="52" t="s">
        <v>64</v>
      </c>
      <c r="I10" s="54">
        <f t="shared" si="0"/>
        <v>0</v>
      </c>
      <c r="J10" s="97" t="s">
        <v>16</v>
      </c>
      <c r="M10" s="55"/>
      <c r="N10" s="55"/>
      <c r="O10" s="55"/>
      <c r="P10" s="55"/>
      <c r="Q10" s="55"/>
      <c r="R10" s="55"/>
    </row>
    <row r="11" spans="1:18">
      <c r="A11" s="61">
        <f t="shared" ca="1" si="1"/>
        <v>7</v>
      </c>
      <c r="B11" s="36"/>
      <c r="C11" s="37" t="s">
        <v>160</v>
      </c>
      <c r="D11" s="71" t="s">
        <v>68</v>
      </c>
      <c r="E11" s="69" t="s">
        <v>353</v>
      </c>
      <c r="F11" s="52" t="s">
        <v>64</v>
      </c>
      <c r="G11" s="52" t="s">
        <v>64</v>
      </c>
      <c r="H11" s="52" t="s">
        <v>64</v>
      </c>
      <c r="I11" s="56">
        <f>(IF(F11="да",1,0)+IF(G11="да",1,0)+IF(H11="да",1,0))/3</f>
        <v>0</v>
      </c>
      <c r="J11" s="97" t="s">
        <v>16</v>
      </c>
      <c r="M11" s="55"/>
      <c r="N11" s="55"/>
      <c r="O11" s="55"/>
      <c r="P11" s="55"/>
      <c r="Q11" s="55"/>
      <c r="R11" s="55"/>
    </row>
    <row r="12" spans="1:18">
      <c r="A12" s="60">
        <f t="shared" ca="1" si="1"/>
        <v>8</v>
      </c>
      <c r="B12" s="60"/>
      <c r="C12" s="37" t="s">
        <v>65</v>
      </c>
      <c r="D12" s="37" t="s">
        <v>355</v>
      </c>
      <c r="E12" s="66" t="s">
        <v>69</v>
      </c>
      <c r="F12" s="52" t="s">
        <v>64</v>
      </c>
      <c r="G12" s="52" t="s">
        <v>64</v>
      </c>
      <c r="H12" s="52" t="s">
        <v>64</v>
      </c>
      <c r="I12" s="56">
        <f>(IF(F12="да",1,0)+IF(G12="да",1,0)+IF(H12="да",1,0))/3</f>
        <v>0</v>
      </c>
      <c r="J12" s="97" t="s">
        <v>16</v>
      </c>
      <c r="M12" s="55"/>
      <c r="N12" s="55"/>
      <c r="O12" s="55"/>
      <c r="P12" s="55"/>
      <c r="Q12" s="55"/>
      <c r="R12" s="55"/>
    </row>
    <row r="13" spans="1:18">
      <c r="A13" s="60">
        <f t="shared" ca="1" si="1"/>
        <v>9</v>
      </c>
      <c r="B13" s="60"/>
      <c r="C13" s="37" t="s">
        <v>65</v>
      </c>
      <c r="D13" s="37" t="s">
        <v>356</v>
      </c>
      <c r="E13" s="66" t="s">
        <v>70</v>
      </c>
      <c r="F13" s="52" t="s">
        <v>64</v>
      </c>
      <c r="G13" s="52" t="s">
        <v>64</v>
      </c>
      <c r="H13" s="52" t="s">
        <v>64</v>
      </c>
      <c r="I13" s="56">
        <f>(IF(F13="да",1,0)+IF(G13="да",1,0)+IF(H13="да",1,0))/3</f>
        <v>0</v>
      </c>
      <c r="J13" s="97" t="s">
        <v>16</v>
      </c>
      <c r="M13" s="55"/>
      <c r="N13" s="55"/>
      <c r="O13" s="55"/>
      <c r="P13" s="55"/>
      <c r="Q13" s="55"/>
      <c r="R13" s="55"/>
    </row>
    <row r="14" spans="1:18">
      <c r="A14" s="58"/>
      <c r="B14" s="58"/>
      <c r="C14" s="58"/>
      <c r="D14" s="58"/>
      <c r="E14" s="58"/>
      <c r="F14" s="57"/>
      <c r="G14" s="57"/>
      <c r="H14" s="57"/>
      <c r="I14" s="58"/>
      <c r="J14" s="59"/>
      <c r="M14" s="55"/>
      <c r="N14" s="55"/>
      <c r="O14" s="55"/>
      <c r="P14" s="55"/>
      <c r="Q14" s="55"/>
      <c r="R14" s="55"/>
    </row>
    <row r="15" spans="1:18">
      <c r="A15" s="58"/>
      <c r="B15" s="58"/>
      <c r="C15" s="58"/>
      <c r="D15" s="58"/>
      <c r="E15" s="58"/>
      <c r="F15" s="57"/>
      <c r="G15" s="57"/>
      <c r="H15" s="57"/>
      <c r="I15" s="58"/>
      <c r="J15" s="59"/>
      <c r="M15" s="55"/>
      <c r="N15" s="55"/>
      <c r="O15" s="55"/>
      <c r="P15" s="55"/>
      <c r="Q15" s="55"/>
      <c r="R15" s="55"/>
    </row>
    <row r="16" spans="1:18">
      <c r="A16" s="58"/>
      <c r="B16" s="58"/>
      <c r="C16" s="58"/>
      <c r="D16" s="58"/>
      <c r="E16" s="58"/>
      <c r="F16" s="57"/>
      <c r="G16" s="57"/>
      <c r="H16" s="57"/>
      <c r="I16" s="58"/>
      <c r="J16" s="59"/>
      <c r="M16" s="55"/>
      <c r="N16" s="55"/>
      <c r="O16" s="55"/>
      <c r="P16" s="55"/>
      <c r="Q16" s="55"/>
      <c r="R16" s="55"/>
    </row>
    <row r="17" spans="1:1">
      <c r="A17" s="62" t="str">
        <f>IF(E17 = "","",#REF!+1)</f>
        <v/>
      </c>
    </row>
    <row r="18" spans="1:1">
      <c r="A18" s="62" t="str">
        <f>IF(E18 = "","",A17+1)</f>
        <v/>
      </c>
    </row>
    <row r="19" spans="1:1">
      <c r="A19" s="62" t="str">
        <f>IF(E19 = "","",A18+1)</f>
        <v/>
      </c>
    </row>
    <row r="20" spans="1:1">
      <c r="A20" s="62" t="str">
        <f>IF(E20 = "","",A19+1)</f>
        <v/>
      </c>
    </row>
    <row r="21" spans="1:1">
      <c r="A21" s="63"/>
    </row>
  </sheetData>
  <mergeCells count="6">
    <mergeCell ref="K2:N3"/>
    <mergeCell ref="A1:E1"/>
    <mergeCell ref="A2:E2"/>
    <mergeCell ref="A3:E3"/>
    <mergeCell ref="I1:I3"/>
    <mergeCell ref="J1:J3"/>
  </mergeCells>
  <conditionalFormatting sqref="A14:J16 F5:I13">
    <cfRule type="expression" dxfId="44" priority="37">
      <formula>$I5&gt;67%</formula>
    </cfRule>
    <cfRule type="expression" dxfId="43" priority="38">
      <formula>$I5&gt;34%</formula>
    </cfRule>
    <cfRule type="expression" dxfId="42" priority="39">
      <formula>$I5&gt;1%</formula>
    </cfRule>
  </conditionalFormatting>
  <dataValidations count="1">
    <dataValidation type="list" errorStyle="information" allowBlank="1" showInputMessage="1" showErrorMessage="1" sqref="F5:H67">
      <formula1>"да,нет"</formula1>
    </dataValidation>
  </dataValidations>
  <hyperlinks>
    <hyperlink ref="K2:N3" location="Готовность!A1" display="Готовность"/>
  </hyperlinks>
  <printOptions horizontalCentered="1"/>
  <pageMargins left="0.11811023622047245" right="0.11811023622047245" top="0.15748031496062992" bottom="0.15748031496062992" header="0.19685039370078741" footer="0.11811023622047245"/>
  <pageSetup paperSize="9" scale="48" fitToHeight="3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 filterMode="1"/>
  <dimension ref="A1:R98"/>
  <sheetViews>
    <sheetView topLeftCell="A67" workbookViewId="0">
      <selection activeCell="E93" sqref="E93"/>
    </sheetView>
  </sheetViews>
  <sheetFormatPr defaultColWidth="9.109375" defaultRowHeight="14.4"/>
  <cols>
    <col min="1" max="1" width="6.5546875" style="79" bestFit="1" customWidth="1"/>
    <col min="2" max="2" width="13.109375" style="80" bestFit="1" customWidth="1"/>
    <col min="3" max="3" width="12.88671875" style="81" bestFit="1" customWidth="1"/>
    <col min="4" max="4" width="13.109375" style="80" bestFit="1" customWidth="1"/>
    <col min="5" max="5" width="107.5546875" style="82" bestFit="1" customWidth="1"/>
    <col min="6" max="7" width="11" style="83" bestFit="1" customWidth="1"/>
    <col min="8" max="8" width="7.109375" style="83" bestFit="1" customWidth="1"/>
    <col min="9" max="9" width="10" style="83" bestFit="1" customWidth="1"/>
    <col min="10" max="10" width="12.5546875" style="83" bestFit="1" customWidth="1"/>
    <col min="11" max="11" width="10" style="83" bestFit="1" customWidth="1"/>
    <col min="12" max="12" width="5.109375" style="83" bestFit="1" customWidth="1"/>
    <col min="13" max="13" width="11.5546875" style="83" bestFit="1" customWidth="1"/>
    <col min="14" max="14" width="3" style="83" bestFit="1" customWidth="1"/>
    <col min="15" max="15" width="29.6640625" style="83" customWidth="1"/>
    <col min="16" max="16384" width="9.109375" style="83"/>
  </cols>
  <sheetData>
    <row r="1" spans="1:18" ht="43.8" thickBot="1">
      <c r="A1" s="111" t="s">
        <v>7</v>
      </c>
      <c r="B1" s="111"/>
      <c r="C1" s="111"/>
      <c r="D1" s="111"/>
      <c r="E1" s="111"/>
      <c r="F1" s="34" t="s">
        <v>10</v>
      </c>
      <c r="G1" s="34" t="s">
        <v>11</v>
      </c>
      <c r="H1" s="33" t="s">
        <v>3</v>
      </c>
      <c r="I1" s="116" t="s">
        <v>12</v>
      </c>
      <c r="J1" s="111" t="s">
        <v>13</v>
      </c>
      <c r="K1" s="34" t="s">
        <v>14</v>
      </c>
      <c r="L1" s="2">
        <f>SUM(I5:$I$853) / N1</f>
        <v>0</v>
      </c>
      <c r="M1" s="34" t="s">
        <v>15</v>
      </c>
      <c r="N1" s="23">
        <f>COUNTA(E$5:E853)</f>
        <v>94</v>
      </c>
    </row>
    <row r="2" spans="1:18" ht="15" thickBot="1">
      <c r="A2" s="111" t="s">
        <v>8</v>
      </c>
      <c r="B2" s="111"/>
      <c r="C2" s="111"/>
      <c r="D2" s="111"/>
      <c r="E2" s="111"/>
      <c r="F2" s="1">
        <f>COUNTIF(F5:$F$853,"да")</f>
        <v>0</v>
      </c>
      <c r="G2" s="1">
        <f>COUNTIF(G5:$G$853,"да")</f>
        <v>0</v>
      </c>
      <c r="H2" s="1">
        <f>COUNTIF(H5:$H$853,"да")</f>
        <v>0</v>
      </c>
      <c r="I2" s="111"/>
      <c r="J2" s="111"/>
      <c r="K2" s="118" t="str">
        <f>HYPERLINK("[Готовность Самара 2.xlsx]'Готовность'!A1", "Готовность")</f>
        <v>Готовность</v>
      </c>
      <c r="L2" s="119"/>
      <c r="M2" s="119"/>
      <c r="N2" s="119"/>
    </row>
    <row r="3" spans="1:18" ht="15" thickBot="1">
      <c r="A3" s="117" t="s">
        <v>9</v>
      </c>
      <c r="B3" s="117"/>
      <c r="C3" s="117"/>
      <c r="D3" s="117"/>
      <c r="E3" s="117"/>
      <c r="F3" s="9">
        <f>F2/$N$1</f>
        <v>0</v>
      </c>
      <c r="G3" s="9">
        <f>G2/$N$1</f>
        <v>0</v>
      </c>
      <c r="H3" s="9">
        <f>H2/$N$1</f>
        <v>0</v>
      </c>
      <c r="I3" s="117"/>
      <c r="J3" s="117"/>
      <c r="K3" s="119"/>
      <c r="L3" s="119"/>
      <c r="M3" s="119"/>
      <c r="N3" s="119"/>
    </row>
    <row r="4" spans="1:18">
      <c r="A4" s="25">
        <v>0</v>
      </c>
      <c r="B4" s="74" t="s">
        <v>169</v>
      </c>
      <c r="C4" s="35" t="s">
        <v>170</v>
      </c>
      <c r="D4" s="74" t="s">
        <v>171</v>
      </c>
      <c r="E4" s="32"/>
      <c r="F4" s="27"/>
      <c r="G4" s="27"/>
      <c r="H4" s="27"/>
      <c r="I4" s="26"/>
      <c r="J4" s="28"/>
      <c r="K4" s="22"/>
      <c r="L4" s="22"/>
      <c r="M4" s="22"/>
      <c r="N4" s="22"/>
    </row>
    <row r="5" spans="1:18">
      <c r="A5" s="85">
        <v>1</v>
      </c>
      <c r="B5" s="86" t="s">
        <v>395</v>
      </c>
      <c r="C5" s="87" t="s">
        <v>81</v>
      </c>
      <c r="D5" s="88" t="s">
        <v>426</v>
      </c>
      <c r="E5" s="89" t="s">
        <v>362</v>
      </c>
      <c r="F5" s="76" t="s">
        <v>64</v>
      </c>
      <c r="G5" s="76" t="s">
        <v>64</v>
      </c>
      <c r="H5" s="76" t="s">
        <v>64</v>
      </c>
      <c r="I5" s="77">
        <f t="shared" ref="I5:I10" si="0">(IF(F5="да",1,0)+IF(G5="да",1,0)+IF(H5="да",1,0))/3</f>
        <v>0</v>
      </c>
      <c r="J5" s="97" t="s">
        <v>16</v>
      </c>
    </row>
    <row r="6" spans="1:18">
      <c r="A6" s="85">
        <f t="shared" ref="A6:A69" ca="1" si="1">IF(E6 = "","",INDIRECT(ADDRESS(ROW()-1,COLUMN()))+1)</f>
        <v>2</v>
      </c>
      <c r="B6" s="86" t="s">
        <v>396</v>
      </c>
      <c r="C6" s="87" t="s">
        <v>81</v>
      </c>
      <c r="D6" s="88" t="s">
        <v>427</v>
      </c>
      <c r="E6" s="90" t="s">
        <v>30</v>
      </c>
      <c r="F6" s="76" t="s">
        <v>64</v>
      </c>
      <c r="G6" s="76" t="s">
        <v>64</v>
      </c>
      <c r="H6" s="76" t="s">
        <v>64</v>
      </c>
      <c r="I6" s="77">
        <f t="shared" si="0"/>
        <v>0</v>
      </c>
      <c r="J6" s="97" t="s">
        <v>16</v>
      </c>
    </row>
    <row r="7" spans="1:18">
      <c r="A7" s="85">
        <f t="shared" ca="1" si="1"/>
        <v>3</v>
      </c>
      <c r="B7" s="86" t="s">
        <v>411</v>
      </c>
      <c r="C7" s="87" t="s">
        <v>83</v>
      </c>
      <c r="D7" s="88" t="s">
        <v>426</v>
      </c>
      <c r="E7" s="90" t="s">
        <v>364</v>
      </c>
      <c r="F7" s="76" t="s">
        <v>64</v>
      </c>
      <c r="G7" s="76" t="s">
        <v>64</v>
      </c>
      <c r="H7" s="76" t="s">
        <v>64</v>
      </c>
      <c r="I7" s="77">
        <f t="shared" si="0"/>
        <v>0</v>
      </c>
      <c r="J7" s="97" t="s">
        <v>16</v>
      </c>
    </row>
    <row r="8" spans="1:18">
      <c r="A8" s="85">
        <f t="shared" ca="1" si="1"/>
        <v>4</v>
      </c>
      <c r="B8" s="86" t="s">
        <v>412</v>
      </c>
      <c r="C8" s="87" t="s">
        <v>83</v>
      </c>
      <c r="D8" s="88" t="s">
        <v>427</v>
      </c>
      <c r="E8" s="90" t="s">
        <v>19</v>
      </c>
      <c r="F8" s="76" t="s">
        <v>64</v>
      </c>
      <c r="G8" s="76" t="s">
        <v>64</v>
      </c>
      <c r="H8" s="76" t="s">
        <v>64</v>
      </c>
      <c r="I8" s="77">
        <f t="shared" si="0"/>
        <v>0</v>
      </c>
      <c r="J8" s="97" t="s">
        <v>16</v>
      </c>
      <c r="M8" s="24"/>
      <c r="N8" s="24"/>
      <c r="O8" s="24"/>
      <c r="P8" s="24"/>
      <c r="Q8" s="24"/>
      <c r="R8" s="24"/>
    </row>
    <row r="9" spans="1:18">
      <c r="A9" s="85">
        <f t="shared" ca="1" si="1"/>
        <v>5</v>
      </c>
      <c r="B9" s="86" t="s">
        <v>222</v>
      </c>
      <c r="C9" s="87" t="s">
        <v>84</v>
      </c>
      <c r="D9" s="88" t="s">
        <v>426</v>
      </c>
      <c r="E9" s="89" t="s">
        <v>1094</v>
      </c>
      <c r="F9" s="76" t="s">
        <v>64</v>
      </c>
      <c r="G9" s="76" t="s">
        <v>64</v>
      </c>
      <c r="H9" s="76" t="s">
        <v>64</v>
      </c>
      <c r="I9" s="77">
        <f t="shared" si="0"/>
        <v>0</v>
      </c>
      <c r="J9" s="97" t="s">
        <v>16</v>
      </c>
      <c r="M9" s="24"/>
      <c r="N9" s="24"/>
      <c r="O9" s="24"/>
      <c r="P9" s="24"/>
      <c r="Q9" s="24"/>
      <c r="R9" s="24"/>
    </row>
    <row r="10" spans="1:18">
      <c r="A10" s="85">
        <f t="shared" ca="1" si="1"/>
        <v>6</v>
      </c>
      <c r="B10" s="86" t="s">
        <v>173</v>
      </c>
      <c r="C10" s="87" t="s">
        <v>84</v>
      </c>
      <c r="D10" s="88" t="s">
        <v>427</v>
      </c>
      <c r="E10" s="90" t="s">
        <v>34</v>
      </c>
      <c r="F10" s="76" t="s">
        <v>64</v>
      </c>
      <c r="G10" s="76" t="s">
        <v>64</v>
      </c>
      <c r="H10" s="76" t="s">
        <v>64</v>
      </c>
      <c r="I10" s="77">
        <f t="shared" si="0"/>
        <v>0</v>
      </c>
      <c r="J10" s="97" t="s">
        <v>16</v>
      </c>
      <c r="M10" s="24"/>
      <c r="N10" s="24"/>
      <c r="O10" s="24"/>
      <c r="P10" s="24"/>
      <c r="Q10" s="24"/>
      <c r="R10" s="24"/>
    </row>
    <row r="11" spans="1:18">
      <c r="A11" s="85">
        <f t="shared" ca="1" si="1"/>
        <v>7</v>
      </c>
      <c r="B11" s="86" t="s">
        <v>223</v>
      </c>
      <c r="C11" s="87" t="s">
        <v>85</v>
      </c>
      <c r="D11" s="88" t="s">
        <v>426</v>
      </c>
      <c r="E11" s="89" t="s">
        <v>1094</v>
      </c>
      <c r="F11" s="76" t="s">
        <v>64</v>
      </c>
      <c r="G11" s="76" t="s">
        <v>64</v>
      </c>
      <c r="H11" s="76" t="s">
        <v>64</v>
      </c>
      <c r="I11" s="77">
        <f>(IF(F11="да",1,0)+IF(G11="да",1,0)+IF(H11="да",1,0))/3</f>
        <v>0</v>
      </c>
      <c r="J11" s="97" t="s">
        <v>16</v>
      </c>
      <c r="M11" s="24"/>
      <c r="N11" s="24"/>
      <c r="O11" s="24"/>
      <c r="P11" s="24"/>
      <c r="Q11" s="24"/>
      <c r="R11" s="24"/>
    </row>
    <row r="12" spans="1:18">
      <c r="A12" s="85">
        <f t="shared" ca="1" si="1"/>
        <v>8</v>
      </c>
      <c r="B12" s="86" t="s">
        <v>413</v>
      </c>
      <c r="C12" s="87" t="s">
        <v>86</v>
      </c>
      <c r="D12" s="88" t="s">
        <v>426</v>
      </c>
      <c r="E12" s="90" t="s">
        <v>40</v>
      </c>
      <c r="F12" s="76" t="s">
        <v>64</v>
      </c>
      <c r="G12" s="76" t="s">
        <v>64</v>
      </c>
      <c r="H12" s="76" t="s">
        <v>64</v>
      </c>
      <c r="I12" s="77">
        <f t="shared" ref="I12:I75" si="2">(IF(F12="да",1,0)+IF(G12="да",1,0)+IF(H12="да",1,0))/3</f>
        <v>0</v>
      </c>
      <c r="J12" s="97" t="s">
        <v>16</v>
      </c>
      <c r="M12" s="24"/>
      <c r="N12" s="24"/>
      <c r="O12" s="24"/>
      <c r="P12" s="24"/>
      <c r="Q12" s="24"/>
      <c r="R12" s="24"/>
    </row>
    <row r="13" spans="1:18">
      <c r="A13" s="85">
        <f t="shared" ca="1" si="1"/>
        <v>9</v>
      </c>
      <c r="B13" s="86" t="s">
        <v>417</v>
      </c>
      <c r="C13" s="87" t="s">
        <v>87</v>
      </c>
      <c r="D13" s="88" t="s">
        <v>426</v>
      </c>
      <c r="E13" s="89" t="s">
        <v>1095</v>
      </c>
      <c r="F13" s="76" t="s">
        <v>64</v>
      </c>
      <c r="G13" s="76" t="s">
        <v>64</v>
      </c>
      <c r="H13" s="76" t="s">
        <v>64</v>
      </c>
      <c r="I13" s="77">
        <f t="shared" si="2"/>
        <v>0</v>
      </c>
      <c r="J13" s="97" t="s">
        <v>16</v>
      </c>
      <c r="M13" s="24"/>
      <c r="N13" s="24"/>
      <c r="O13" s="24"/>
      <c r="P13" s="24"/>
      <c r="Q13" s="24"/>
      <c r="R13" s="24"/>
    </row>
    <row r="14" spans="1:18">
      <c r="A14" s="85">
        <f t="shared" ca="1" si="1"/>
        <v>10</v>
      </c>
      <c r="B14" s="86" t="s">
        <v>175</v>
      </c>
      <c r="C14" s="87" t="s">
        <v>87</v>
      </c>
      <c r="D14" s="88" t="s">
        <v>427</v>
      </c>
      <c r="E14" s="90" t="s">
        <v>374</v>
      </c>
      <c r="F14" s="76" t="s">
        <v>64</v>
      </c>
      <c r="G14" s="76" t="s">
        <v>64</v>
      </c>
      <c r="H14" s="76" t="s">
        <v>64</v>
      </c>
      <c r="I14" s="77">
        <f t="shared" si="2"/>
        <v>0</v>
      </c>
      <c r="J14" s="97" t="s">
        <v>16</v>
      </c>
      <c r="M14" s="24"/>
      <c r="N14" s="24"/>
      <c r="O14" s="24"/>
      <c r="P14" s="24"/>
      <c r="Q14" s="24"/>
      <c r="R14" s="24"/>
    </row>
    <row r="15" spans="1:18">
      <c r="A15" s="85">
        <f t="shared" ca="1" si="1"/>
        <v>11</v>
      </c>
      <c r="B15" s="86" t="s">
        <v>176</v>
      </c>
      <c r="C15" s="87" t="s">
        <v>87</v>
      </c>
      <c r="D15" s="88" t="s">
        <v>428</v>
      </c>
      <c r="E15" s="90" t="s">
        <v>31</v>
      </c>
      <c r="F15" s="76" t="s">
        <v>64</v>
      </c>
      <c r="G15" s="76" t="s">
        <v>64</v>
      </c>
      <c r="H15" s="76" t="s">
        <v>64</v>
      </c>
      <c r="I15" s="77">
        <f t="shared" si="2"/>
        <v>0</v>
      </c>
      <c r="J15" s="97" t="s">
        <v>16</v>
      </c>
      <c r="M15" s="24"/>
      <c r="N15" s="24"/>
      <c r="O15" s="24"/>
      <c r="P15" s="24"/>
      <c r="Q15" s="24"/>
      <c r="R15" s="24"/>
    </row>
    <row r="16" spans="1:18">
      <c r="A16" s="85">
        <f t="shared" ca="1" si="1"/>
        <v>12</v>
      </c>
      <c r="B16" s="86" t="s">
        <v>418</v>
      </c>
      <c r="C16" s="87" t="s">
        <v>87</v>
      </c>
      <c r="D16" s="88" t="s">
        <v>429</v>
      </c>
      <c r="E16" s="90" t="s">
        <v>375</v>
      </c>
      <c r="F16" s="76" t="s">
        <v>64</v>
      </c>
      <c r="G16" s="76" t="s">
        <v>64</v>
      </c>
      <c r="H16" s="76" t="s">
        <v>64</v>
      </c>
      <c r="I16" s="77">
        <f t="shared" si="2"/>
        <v>0</v>
      </c>
      <c r="J16" s="97" t="s">
        <v>16</v>
      </c>
      <c r="M16" s="24"/>
      <c r="N16" s="24"/>
      <c r="O16" s="24"/>
      <c r="P16" s="24"/>
      <c r="Q16" s="24"/>
      <c r="R16" s="24"/>
    </row>
    <row r="17" spans="1:18">
      <c r="A17" s="85">
        <f t="shared" ca="1" si="1"/>
        <v>13</v>
      </c>
      <c r="B17" s="86" t="s">
        <v>422</v>
      </c>
      <c r="C17" s="87" t="s">
        <v>88</v>
      </c>
      <c r="D17" s="88" t="s">
        <v>426</v>
      </c>
      <c r="E17" s="90" t="s">
        <v>1095</v>
      </c>
      <c r="F17" s="76" t="s">
        <v>64</v>
      </c>
      <c r="G17" s="76" t="s">
        <v>64</v>
      </c>
      <c r="H17" s="76" t="s">
        <v>64</v>
      </c>
      <c r="I17" s="77">
        <f t="shared" si="2"/>
        <v>0</v>
      </c>
      <c r="J17" s="97" t="s">
        <v>16</v>
      </c>
      <c r="M17" s="24"/>
      <c r="N17" s="24"/>
      <c r="O17" s="24"/>
      <c r="P17" s="24"/>
      <c r="Q17" s="24"/>
      <c r="R17" s="24"/>
    </row>
    <row r="18" spans="1:18">
      <c r="A18" s="85">
        <f t="shared" ca="1" si="1"/>
        <v>14</v>
      </c>
      <c r="B18" s="86" t="s">
        <v>177</v>
      </c>
      <c r="C18" s="87" t="s">
        <v>88</v>
      </c>
      <c r="D18" s="88" t="s">
        <v>427</v>
      </c>
      <c r="E18" s="89" t="s">
        <v>382</v>
      </c>
      <c r="F18" s="76" t="s">
        <v>64</v>
      </c>
      <c r="G18" s="76" t="s">
        <v>64</v>
      </c>
      <c r="H18" s="76" t="s">
        <v>64</v>
      </c>
      <c r="I18" s="77">
        <f t="shared" si="2"/>
        <v>0</v>
      </c>
      <c r="J18" s="97" t="s">
        <v>16</v>
      </c>
      <c r="M18" s="24"/>
      <c r="N18" s="24"/>
      <c r="O18" s="24"/>
      <c r="P18" s="24"/>
      <c r="Q18" s="24"/>
      <c r="R18" s="24"/>
    </row>
    <row r="19" spans="1:18">
      <c r="A19" s="85">
        <f t="shared" ca="1" si="1"/>
        <v>15</v>
      </c>
      <c r="B19" s="86" t="s">
        <v>174</v>
      </c>
      <c r="C19" s="87" t="s">
        <v>88</v>
      </c>
      <c r="D19" s="88" t="s">
        <v>428</v>
      </c>
      <c r="E19" s="90" t="s">
        <v>383</v>
      </c>
      <c r="F19" s="76" t="s">
        <v>64</v>
      </c>
      <c r="G19" s="76" t="s">
        <v>64</v>
      </c>
      <c r="H19" s="76" t="s">
        <v>64</v>
      </c>
      <c r="I19" s="77">
        <f t="shared" si="2"/>
        <v>0</v>
      </c>
      <c r="J19" s="97" t="s">
        <v>16</v>
      </c>
      <c r="M19" s="24"/>
      <c r="N19" s="24"/>
      <c r="O19" s="24"/>
      <c r="P19" s="24"/>
      <c r="Q19" s="24"/>
      <c r="R19" s="24"/>
    </row>
    <row r="20" spans="1:18">
      <c r="A20" s="85">
        <f t="shared" ca="1" si="1"/>
        <v>16</v>
      </c>
      <c r="B20" s="86" t="s">
        <v>423</v>
      </c>
      <c r="C20" s="87" t="s">
        <v>88</v>
      </c>
      <c r="D20" s="88" t="s">
        <v>429</v>
      </c>
      <c r="E20" s="90" t="s">
        <v>384</v>
      </c>
      <c r="F20" s="76" t="s">
        <v>64</v>
      </c>
      <c r="G20" s="76" t="s">
        <v>64</v>
      </c>
      <c r="H20" s="76" t="s">
        <v>64</v>
      </c>
      <c r="I20" s="77">
        <f t="shared" si="2"/>
        <v>0</v>
      </c>
      <c r="J20" s="97" t="s">
        <v>16</v>
      </c>
      <c r="M20" s="24"/>
      <c r="N20" s="24"/>
      <c r="O20" s="24"/>
      <c r="P20" s="24"/>
      <c r="Q20" s="24"/>
      <c r="R20" s="24"/>
    </row>
    <row r="21" spans="1:18">
      <c r="A21" s="85">
        <f t="shared" ca="1" si="1"/>
        <v>17</v>
      </c>
      <c r="B21" s="86" t="s">
        <v>182</v>
      </c>
      <c r="C21" s="87" t="s">
        <v>91</v>
      </c>
      <c r="D21" s="88" t="s">
        <v>426</v>
      </c>
      <c r="E21" s="90" t="s">
        <v>1109</v>
      </c>
      <c r="F21" s="76" t="s">
        <v>64</v>
      </c>
      <c r="G21" s="76" t="s">
        <v>64</v>
      </c>
      <c r="H21" s="76" t="s">
        <v>64</v>
      </c>
      <c r="I21" s="77">
        <f t="shared" si="2"/>
        <v>0</v>
      </c>
      <c r="J21" s="97" t="s">
        <v>16</v>
      </c>
      <c r="M21" s="24"/>
      <c r="N21" s="24"/>
      <c r="O21" s="24"/>
      <c r="P21" s="24"/>
      <c r="Q21" s="24"/>
      <c r="R21" s="24"/>
    </row>
    <row r="22" spans="1:18">
      <c r="A22" s="85">
        <f t="shared" ca="1" si="1"/>
        <v>18</v>
      </c>
      <c r="B22" s="86" t="s">
        <v>183</v>
      </c>
      <c r="C22" s="87" t="s">
        <v>91</v>
      </c>
      <c r="D22" s="88" t="s">
        <v>427</v>
      </c>
      <c r="E22" s="89" t="s">
        <v>1110</v>
      </c>
      <c r="F22" s="76" t="s">
        <v>64</v>
      </c>
      <c r="G22" s="76" t="s">
        <v>64</v>
      </c>
      <c r="H22" s="76" t="s">
        <v>64</v>
      </c>
      <c r="I22" s="77">
        <f t="shared" si="2"/>
        <v>0</v>
      </c>
      <c r="J22" s="97" t="s">
        <v>16</v>
      </c>
      <c r="M22" s="24"/>
      <c r="N22" s="24"/>
      <c r="O22" s="24"/>
      <c r="P22" s="24"/>
      <c r="Q22" s="24"/>
      <c r="R22" s="24"/>
    </row>
    <row r="23" spans="1:18" ht="18" customHeight="1">
      <c r="A23" s="85">
        <f t="shared" ca="1" si="1"/>
        <v>19</v>
      </c>
      <c r="B23" s="86" t="s">
        <v>181</v>
      </c>
      <c r="C23" s="87" t="s">
        <v>105</v>
      </c>
      <c r="D23" s="88" t="s">
        <v>426</v>
      </c>
      <c r="E23" s="91" t="s">
        <v>369</v>
      </c>
      <c r="F23" s="76" t="s">
        <v>64</v>
      </c>
      <c r="G23" s="76" t="s">
        <v>64</v>
      </c>
      <c r="H23" s="76" t="s">
        <v>64</v>
      </c>
      <c r="I23" s="77">
        <f t="shared" si="2"/>
        <v>0</v>
      </c>
      <c r="J23" s="97" t="s">
        <v>16</v>
      </c>
      <c r="M23" s="24"/>
      <c r="N23" s="24"/>
      <c r="O23" s="24"/>
      <c r="P23" s="24"/>
      <c r="Q23" s="24"/>
      <c r="R23" s="24"/>
    </row>
    <row r="24" spans="1:18">
      <c r="A24" s="85">
        <f t="shared" ca="1" si="1"/>
        <v>20</v>
      </c>
      <c r="B24" s="86" t="s">
        <v>416</v>
      </c>
      <c r="C24" s="87" t="s">
        <v>105</v>
      </c>
      <c r="D24" s="88" t="s">
        <v>427</v>
      </c>
      <c r="E24" s="91" t="s">
        <v>370</v>
      </c>
      <c r="F24" s="76" t="s">
        <v>64</v>
      </c>
      <c r="G24" s="76" t="s">
        <v>64</v>
      </c>
      <c r="H24" s="76" t="s">
        <v>64</v>
      </c>
      <c r="I24" s="77">
        <f t="shared" si="2"/>
        <v>0</v>
      </c>
      <c r="J24" s="97" t="s">
        <v>16</v>
      </c>
      <c r="M24" s="24"/>
      <c r="N24" s="24"/>
      <c r="O24" s="24"/>
      <c r="P24" s="24"/>
      <c r="Q24" s="24"/>
      <c r="R24" s="24"/>
    </row>
    <row r="25" spans="1:18">
      <c r="A25" s="85">
        <f t="shared" ca="1" si="1"/>
        <v>21</v>
      </c>
      <c r="B25" s="86" t="s">
        <v>421</v>
      </c>
      <c r="C25" s="87" t="s">
        <v>106</v>
      </c>
      <c r="D25" s="88" t="s">
        <v>426</v>
      </c>
      <c r="E25" s="91" t="s">
        <v>378</v>
      </c>
      <c r="F25" s="76" t="s">
        <v>64</v>
      </c>
      <c r="G25" s="76" t="s">
        <v>64</v>
      </c>
      <c r="H25" s="76" t="s">
        <v>64</v>
      </c>
      <c r="I25" s="77">
        <f t="shared" si="2"/>
        <v>0</v>
      </c>
      <c r="J25" s="97" t="s">
        <v>16</v>
      </c>
      <c r="M25" s="24"/>
      <c r="N25" s="24"/>
      <c r="O25" s="24"/>
      <c r="P25" s="24"/>
      <c r="Q25" s="24"/>
      <c r="R25" s="24"/>
    </row>
    <row r="26" spans="1:18">
      <c r="A26" s="85">
        <f t="shared" ca="1" si="1"/>
        <v>22</v>
      </c>
      <c r="B26" s="86" t="s">
        <v>191</v>
      </c>
      <c r="C26" s="87" t="s">
        <v>107</v>
      </c>
      <c r="D26" s="88" t="s">
        <v>426</v>
      </c>
      <c r="E26" s="90" t="s">
        <v>137</v>
      </c>
      <c r="F26" s="76" t="s">
        <v>64</v>
      </c>
      <c r="G26" s="76" t="s">
        <v>64</v>
      </c>
      <c r="H26" s="76" t="s">
        <v>64</v>
      </c>
      <c r="I26" s="77">
        <f t="shared" si="2"/>
        <v>0</v>
      </c>
      <c r="J26" s="97" t="s">
        <v>16</v>
      </c>
      <c r="M26" s="24"/>
      <c r="N26" s="24"/>
      <c r="O26" s="24"/>
      <c r="P26" s="24"/>
      <c r="Q26" s="24"/>
      <c r="R26" s="24"/>
    </row>
    <row r="27" spans="1:18">
      <c r="A27" s="85">
        <f t="shared" ca="1" si="1"/>
        <v>23</v>
      </c>
      <c r="B27" s="86" t="s">
        <v>190</v>
      </c>
      <c r="C27" s="87" t="s">
        <v>107</v>
      </c>
      <c r="D27" s="88" t="s">
        <v>427</v>
      </c>
      <c r="E27" s="90" t="s">
        <v>136</v>
      </c>
      <c r="F27" s="76" t="s">
        <v>64</v>
      </c>
      <c r="G27" s="76" t="s">
        <v>64</v>
      </c>
      <c r="H27" s="76" t="s">
        <v>64</v>
      </c>
      <c r="I27" s="77">
        <f t="shared" si="2"/>
        <v>0</v>
      </c>
      <c r="J27" s="97" t="s">
        <v>16</v>
      </c>
      <c r="M27" s="24"/>
      <c r="N27" s="24"/>
      <c r="O27" s="24"/>
      <c r="P27" s="24"/>
      <c r="Q27" s="24"/>
      <c r="R27" s="24"/>
    </row>
    <row r="28" spans="1:18">
      <c r="A28" s="85">
        <f t="shared" ca="1" si="1"/>
        <v>24</v>
      </c>
      <c r="B28" s="86" t="s">
        <v>389</v>
      </c>
      <c r="C28" s="87" t="s">
        <v>107</v>
      </c>
      <c r="D28" s="88" t="s">
        <v>428</v>
      </c>
      <c r="E28" s="92" t="s">
        <v>360</v>
      </c>
      <c r="F28" s="76" t="s">
        <v>64</v>
      </c>
      <c r="G28" s="76" t="s">
        <v>64</v>
      </c>
      <c r="H28" s="76" t="s">
        <v>64</v>
      </c>
      <c r="I28" s="77">
        <f t="shared" si="2"/>
        <v>0</v>
      </c>
      <c r="J28" s="97" t="s">
        <v>16</v>
      </c>
      <c r="M28" s="24"/>
      <c r="N28" s="24"/>
      <c r="O28" s="24"/>
      <c r="P28" s="24"/>
      <c r="Q28" s="24"/>
      <c r="R28" s="24"/>
    </row>
    <row r="29" spans="1:18">
      <c r="A29" s="85">
        <f t="shared" ca="1" si="1"/>
        <v>25</v>
      </c>
      <c r="B29" s="86" t="s">
        <v>390</v>
      </c>
      <c r="C29" s="87" t="s">
        <v>107</v>
      </c>
      <c r="D29" s="88" t="s">
        <v>429</v>
      </c>
      <c r="E29" s="90" t="s">
        <v>33</v>
      </c>
      <c r="F29" s="76" t="s">
        <v>64</v>
      </c>
      <c r="G29" s="76" t="s">
        <v>64</v>
      </c>
      <c r="H29" s="76" t="s">
        <v>64</v>
      </c>
      <c r="I29" s="77">
        <f t="shared" si="2"/>
        <v>0</v>
      </c>
      <c r="J29" s="97" t="s">
        <v>16</v>
      </c>
    </row>
    <row r="30" spans="1:18">
      <c r="A30" s="85">
        <f t="shared" ca="1" si="1"/>
        <v>26</v>
      </c>
      <c r="B30" s="86" t="s">
        <v>400</v>
      </c>
      <c r="C30" s="87" t="s">
        <v>108</v>
      </c>
      <c r="D30" s="88" t="s">
        <v>426</v>
      </c>
      <c r="E30" s="91" t="s">
        <v>1096</v>
      </c>
      <c r="F30" s="76" t="s">
        <v>64</v>
      </c>
      <c r="G30" s="76" t="s">
        <v>64</v>
      </c>
      <c r="H30" s="76" t="s">
        <v>64</v>
      </c>
      <c r="I30" s="77">
        <f t="shared" si="2"/>
        <v>0</v>
      </c>
      <c r="J30" s="97" t="s">
        <v>16</v>
      </c>
    </row>
    <row r="31" spans="1:18">
      <c r="A31" s="85">
        <f t="shared" ca="1" si="1"/>
        <v>27</v>
      </c>
      <c r="B31" s="86" t="s">
        <v>401</v>
      </c>
      <c r="C31" s="87" t="s">
        <v>108</v>
      </c>
      <c r="D31" s="88" t="s">
        <v>427</v>
      </c>
      <c r="E31" s="90" t="s">
        <v>1097</v>
      </c>
      <c r="F31" s="76" t="s">
        <v>64</v>
      </c>
      <c r="G31" s="76" t="s">
        <v>64</v>
      </c>
      <c r="H31" s="76" t="s">
        <v>64</v>
      </c>
      <c r="I31" s="77">
        <f t="shared" si="2"/>
        <v>0</v>
      </c>
      <c r="J31" s="97" t="s">
        <v>16</v>
      </c>
    </row>
    <row r="32" spans="1:18">
      <c r="A32" s="85">
        <f t="shared" ca="1" si="1"/>
        <v>28</v>
      </c>
      <c r="B32" s="86" t="s">
        <v>402</v>
      </c>
      <c r="C32" s="87" t="s">
        <v>108</v>
      </c>
      <c r="D32" s="88" t="s">
        <v>428</v>
      </c>
      <c r="E32" s="91" t="s">
        <v>1098</v>
      </c>
      <c r="F32" s="76" t="s">
        <v>64</v>
      </c>
      <c r="G32" s="76" t="s">
        <v>64</v>
      </c>
      <c r="H32" s="76" t="s">
        <v>64</v>
      </c>
      <c r="I32" s="77">
        <f t="shared" si="2"/>
        <v>0</v>
      </c>
      <c r="J32" s="97" t="s">
        <v>16</v>
      </c>
    </row>
    <row r="33" spans="1:10" s="84" customFormat="1">
      <c r="A33" s="85">
        <f t="shared" ca="1" si="1"/>
        <v>29</v>
      </c>
      <c r="B33" s="86" t="s">
        <v>403</v>
      </c>
      <c r="C33" s="87" t="s">
        <v>108</v>
      </c>
      <c r="D33" s="88" t="s">
        <v>429</v>
      </c>
      <c r="E33" s="91" t="s">
        <v>1097</v>
      </c>
      <c r="F33" s="76" t="s">
        <v>64</v>
      </c>
      <c r="G33" s="76" t="s">
        <v>64</v>
      </c>
      <c r="H33" s="76" t="s">
        <v>64</v>
      </c>
      <c r="I33" s="77">
        <f t="shared" si="2"/>
        <v>0</v>
      </c>
      <c r="J33" s="97" t="s">
        <v>16</v>
      </c>
    </row>
    <row r="34" spans="1:10" s="84" customFormat="1">
      <c r="A34" s="85">
        <f t="shared" ca="1" si="1"/>
        <v>30</v>
      </c>
      <c r="B34" s="86" t="s">
        <v>195</v>
      </c>
      <c r="C34" s="87" t="s">
        <v>108</v>
      </c>
      <c r="D34" s="88" t="s">
        <v>430</v>
      </c>
      <c r="E34" s="90" t="s">
        <v>32</v>
      </c>
      <c r="F34" s="76" t="s">
        <v>64</v>
      </c>
      <c r="G34" s="76" t="s">
        <v>64</v>
      </c>
      <c r="H34" s="76" t="s">
        <v>64</v>
      </c>
      <c r="I34" s="77">
        <f t="shared" si="2"/>
        <v>0</v>
      </c>
      <c r="J34" s="97" t="s">
        <v>16</v>
      </c>
    </row>
    <row r="35" spans="1:10" s="84" customFormat="1">
      <c r="A35" s="85">
        <f t="shared" ca="1" si="1"/>
        <v>31</v>
      </c>
      <c r="B35" s="86" t="s">
        <v>406</v>
      </c>
      <c r="C35" s="87" t="s">
        <v>108</v>
      </c>
      <c r="D35" s="88" t="s">
        <v>431</v>
      </c>
      <c r="E35" s="91" t="s">
        <v>1099</v>
      </c>
      <c r="F35" s="76" t="s">
        <v>64</v>
      </c>
      <c r="G35" s="76" t="s">
        <v>64</v>
      </c>
      <c r="H35" s="76" t="s">
        <v>64</v>
      </c>
      <c r="I35" s="77">
        <f t="shared" si="2"/>
        <v>0</v>
      </c>
      <c r="J35" s="97" t="s">
        <v>16</v>
      </c>
    </row>
    <row r="36" spans="1:10" s="84" customFormat="1">
      <c r="A36" s="85">
        <f t="shared" ca="1" si="1"/>
        <v>32</v>
      </c>
      <c r="B36" s="86" t="s">
        <v>407</v>
      </c>
      <c r="C36" s="87" t="s">
        <v>108</v>
      </c>
      <c r="D36" s="88" t="s">
        <v>432</v>
      </c>
      <c r="E36" s="90" t="s">
        <v>1100</v>
      </c>
      <c r="F36" s="76" t="s">
        <v>64</v>
      </c>
      <c r="G36" s="76" t="s">
        <v>64</v>
      </c>
      <c r="H36" s="76" t="s">
        <v>64</v>
      </c>
      <c r="I36" s="77">
        <f t="shared" si="2"/>
        <v>0</v>
      </c>
      <c r="J36" s="97" t="s">
        <v>16</v>
      </c>
    </row>
    <row r="37" spans="1:10" s="84" customFormat="1">
      <c r="A37" s="85">
        <f t="shared" ca="1" si="1"/>
        <v>33</v>
      </c>
      <c r="B37" s="86" t="s">
        <v>408</v>
      </c>
      <c r="C37" s="87" t="s">
        <v>108</v>
      </c>
      <c r="D37" s="88" t="s">
        <v>433</v>
      </c>
      <c r="E37" s="91" t="s">
        <v>1101</v>
      </c>
      <c r="F37" s="76" t="s">
        <v>64</v>
      </c>
      <c r="G37" s="76" t="s">
        <v>64</v>
      </c>
      <c r="H37" s="76" t="s">
        <v>64</v>
      </c>
      <c r="I37" s="77">
        <f t="shared" si="2"/>
        <v>0</v>
      </c>
      <c r="J37" s="97" t="s">
        <v>16</v>
      </c>
    </row>
    <row r="38" spans="1:10" s="84" customFormat="1">
      <c r="A38" s="85">
        <f t="shared" ca="1" si="1"/>
        <v>34</v>
      </c>
      <c r="B38" s="86" t="s">
        <v>409</v>
      </c>
      <c r="C38" s="87" t="s">
        <v>108</v>
      </c>
      <c r="D38" s="88" t="s">
        <v>434</v>
      </c>
      <c r="E38" s="91" t="s">
        <v>1100</v>
      </c>
      <c r="F38" s="76" t="s">
        <v>64</v>
      </c>
      <c r="G38" s="76" t="s">
        <v>64</v>
      </c>
      <c r="H38" s="76" t="s">
        <v>64</v>
      </c>
      <c r="I38" s="77">
        <f t="shared" si="2"/>
        <v>0</v>
      </c>
      <c r="J38" s="97" t="s">
        <v>16</v>
      </c>
    </row>
    <row r="39" spans="1:10" s="84" customFormat="1">
      <c r="A39" s="85">
        <f t="shared" ca="1" si="1"/>
        <v>35</v>
      </c>
      <c r="B39" s="86" t="s">
        <v>393</v>
      </c>
      <c r="C39" s="87" t="s">
        <v>109</v>
      </c>
      <c r="D39" s="88" t="s">
        <v>426</v>
      </c>
      <c r="E39" s="92" t="s">
        <v>361</v>
      </c>
      <c r="F39" s="76" t="s">
        <v>64</v>
      </c>
      <c r="G39" s="76" t="s">
        <v>64</v>
      </c>
      <c r="H39" s="76" t="s">
        <v>64</v>
      </c>
      <c r="I39" s="77">
        <f t="shared" si="2"/>
        <v>0</v>
      </c>
      <c r="J39" s="97" t="s">
        <v>16</v>
      </c>
    </row>
    <row r="40" spans="1:10" s="84" customFormat="1">
      <c r="A40" s="85">
        <f t="shared" ca="1" si="1"/>
        <v>36</v>
      </c>
      <c r="B40" s="86" t="s">
        <v>184</v>
      </c>
      <c r="C40" s="87" t="s">
        <v>92</v>
      </c>
      <c r="D40" s="88" t="s">
        <v>426</v>
      </c>
      <c r="E40" s="91" t="s">
        <v>1109</v>
      </c>
      <c r="F40" s="76" t="s">
        <v>64</v>
      </c>
      <c r="G40" s="76" t="s">
        <v>64</v>
      </c>
      <c r="H40" s="76" t="s">
        <v>64</v>
      </c>
      <c r="I40" s="77">
        <f t="shared" si="2"/>
        <v>0</v>
      </c>
      <c r="J40" s="97" t="s">
        <v>16</v>
      </c>
    </row>
    <row r="41" spans="1:10" s="84" customFormat="1">
      <c r="A41" s="85">
        <f t="shared" ca="1" si="1"/>
        <v>37</v>
      </c>
      <c r="B41" s="86" t="s">
        <v>185</v>
      </c>
      <c r="C41" s="87" t="s">
        <v>92</v>
      </c>
      <c r="D41" s="88" t="s">
        <v>427</v>
      </c>
      <c r="E41" s="91" t="s">
        <v>1110</v>
      </c>
      <c r="F41" s="76" t="s">
        <v>64</v>
      </c>
      <c r="G41" s="76" t="s">
        <v>64</v>
      </c>
      <c r="H41" s="76" t="s">
        <v>64</v>
      </c>
      <c r="I41" s="77">
        <f t="shared" si="2"/>
        <v>0</v>
      </c>
      <c r="J41" s="97" t="s">
        <v>16</v>
      </c>
    </row>
    <row r="42" spans="1:10">
      <c r="A42" s="85">
        <f t="shared" ca="1" si="1"/>
        <v>38</v>
      </c>
      <c r="B42" s="86" t="s">
        <v>186</v>
      </c>
      <c r="C42" s="87" t="s">
        <v>93</v>
      </c>
      <c r="D42" s="88" t="s">
        <v>426</v>
      </c>
      <c r="E42" s="91" t="s">
        <v>367</v>
      </c>
      <c r="F42" s="76" t="s">
        <v>64</v>
      </c>
      <c r="G42" s="76" t="s">
        <v>64</v>
      </c>
      <c r="H42" s="76" t="s">
        <v>64</v>
      </c>
      <c r="I42" s="77">
        <f t="shared" si="2"/>
        <v>0</v>
      </c>
      <c r="J42" s="97" t="s">
        <v>16</v>
      </c>
    </row>
    <row r="43" spans="1:10">
      <c r="A43" s="85">
        <f t="shared" ca="1" si="1"/>
        <v>39</v>
      </c>
      <c r="B43" s="86" t="s">
        <v>187</v>
      </c>
      <c r="C43" s="87" t="s">
        <v>93</v>
      </c>
      <c r="D43" s="88" t="s">
        <v>427</v>
      </c>
      <c r="E43" s="91" t="s">
        <v>368</v>
      </c>
      <c r="F43" s="76" t="s">
        <v>64</v>
      </c>
      <c r="G43" s="76" t="s">
        <v>64</v>
      </c>
      <c r="H43" s="76" t="s">
        <v>64</v>
      </c>
      <c r="I43" s="77">
        <f t="shared" si="2"/>
        <v>0</v>
      </c>
      <c r="J43" s="97" t="s">
        <v>16</v>
      </c>
    </row>
    <row r="44" spans="1:10">
      <c r="A44" s="85">
        <f t="shared" ca="1" si="1"/>
        <v>40</v>
      </c>
      <c r="B44" s="86" t="s">
        <v>188</v>
      </c>
      <c r="C44" s="87" t="s">
        <v>94</v>
      </c>
      <c r="D44" s="88" t="s">
        <v>426</v>
      </c>
      <c r="E44" s="91" t="s">
        <v>376</v>
      </c>
      <c r="F44" s="76" t="s">
        <v>64</v>
      </c>
      <c r="G44" s="76" t="s">
        <v>64</v>
      </c>
      <c r="H44" s="76" t="s">
        <v>64</v>
      </c>
      <c r="I44" s="77">
        <f t="shared" si="2"/>
        <v>0</v>
      </c>
      <c r="J44" s="97" t="s">
        <v>16</v>
      </c>
    </row>
    <row r="45" spans="1:10">
      <c r="A45" s="85">
        <f t="shared" ca="1" si="1"/>
        <v>41</v>
      </c>
      <c r="B45" s="86" t="s">
        <v>189</v>
      </c>
      <c r="C45" s="87" t="s">
        <v>94</v>
      </c>
      <c r="D45" s="88" t="s">
        <v>427</v>
      </c>
      <c r="E45" s="91" t="s">
        <v>377</v>
      </c>
      <c r="F45" s="76" t="s">
        <v>64</v>
      </c>
      <c r="G45" s="76" t="s">
        <v>64</v>
      </c>
      <c r="H45" s="76" t="s">
        <v>64</v>
      </c>
      <c r="I45" s="77">
        <f t="shared" si="2"/>
        <v>0</v>
      </c>
      <c r="J45" s="97" t="s">
        <v>16</v>
      </c>
    </row>
    <row r="46" spans="1:10">
      <c r="A46" s="85">
        <f t="shared" ca="1" si="1"/>
        <v>42</v>
      </c>
      <c r="B46" s="86" t="s">
        <v>385</v>
      </c>
      <c r="C46" s="87" t="s">
        <v>95</v>
      </c>
      <c r="D46" s="88" t="s">
        <v>426</v>
      </c>
      <c r="E46" s="91" t="s">
        <v>1111</v>
      </c>
      <c r="F46" s="76" t="s">
        <v>64</v>
      </c>
      <c r="G46" s="76" t="s">
        <v>64</v>
      </c>
      <c r="H46" s="76" t="s">
        <v>64</v>
      </c>
      <c r="I46" s="77">
        <f t="shared" si="2"/>
        <v>0</v>
      </c>
      <c r="J46" s="97" t="s">
        <v>16</v>
      </c>
    </row>
    <row r="47" spans="1:10">
      <c r="A47" s="85">
        <f t="shared" ca="1" si="1"/>
        <v>43</v>
      </c>
      <c r="B47" s="86" t="s">
        <v>386</v>
      </c>
      <c r="C47" s="87" t="s">
        <v>95</v>
      </c>
      <c r="D47" s="88" t="s">
        <v>427</v>
      </c>
      <c r="E47" s="91" t="s">
        <v>1112</v>
      </c>
      <c r="F47" s="76" t="s">
        <v>64</v>
      </c>
      <c r="G47" s="76" t="s">
        <v>64</v>
      </c>
      <c r="H47" s="76" t="s">
        <v>64</v>
      </c>
      <c r="I47" s="77">
        <f t="shared" si="2"/>
        <v>0</v>
      </c>
      <c r="J47" s="97" t="s">
        <v>16</v>
      </c>
    </row>
    <row r="48" spans="1:10">
      <c r="A48" s="85">
        <f t="shared" ca="1" si="1"/>
        <v>44</v>
      </c>
      <c r="B48" s="86" t="s">
        <v>397</v>
      </c>
      <c r="C48" s="87" t="s">
        <v>96</v>
      </c>
      <c r="D48" s="88" t="s">
        <v>426</v>
      </c>
      <c r="E48" s="90" t="s">
        <v>1111</v>
      </c>
      <c r="F48" s="76" t="s">
        <v>64</v>
      </c>
      <c r="G48" s="76" t="s">
        <v>64</v>
      </c>
      <c r="H48" s="76" t="s">
        <v>64</v>
      </c>
      <c r="I48" s="77">
        <f t="shared" si="2"/>
        <v>0</v>
      </c>
      <c r="J48" s="97" t="s">
        <v>16</v>
      </c>
    </row>
    <row r="49" spans="1:10">
      <c r="A49" s="85">
        <f t="shared" ca="1" si="1"/>
        <v>45</v>
      </c>
      <c r="B49" s="86" t="s">
        <v>398</v>
      </c>
      <c r="C49" s="87" t="s">
        <v>96</v>
      </c>
      <c r="D49" s="88" t="s">
        <v>427</v>
      </c>
      <c r="E49" s="90" t="s">
        <v>1112</v>
      </c>
      <c r="F49" s="76" t="s">
        <v>64</v>
      </c>
      <c r="G49" s="76" t="s">
        <v>64</v>
      </c>
      <c r="H49" s="76" t="s">
        <v>64</v>
      </c>
      <c r="I49" s="77">
        <f t="shared" si="2"/>
        <v>0</v>
      </c>
      <c r="J49" s="97" t="s">
        <v>16</v>
      </c>
    </row>
    <row r="50" spans="1:10">
      <c r="A50" s="85">
        <f t="shared" ca="1" si="1"/>
        <v>46</v>
      </c>
      <c r="B50" s="86" t="s">
        <v>178</v>
      </c>
      <c r="C50" s="87" t="s">
        <v>97</v>
      </c>
      <c r="D50" s="88" t="s">
        <v>426</v>
      </c>
      <c r="E50" s="91" t="s">
        <v>357</v>
      </c>
      <c r="F50" s="76" t="s">
        <v>64</v>
      </c>
      <c r="G50" s="76" t="s">
        <v>64</v>
      </c>
      <c r="H50" s="76" t="s">
        <v>64</v>
      </c>
      <c r="I50" s="77">
        <f t="shared" si="2"/>
        <v>0</v>
      </c>
      <c r="J50" s="97" t="s">
        <v>16</v>
      </c>
    </row>
    <row r="51" spans="1:10">
      <c r="A51" s="85">
        <f t="shared" ca="1" si="1"/>
        <v>47</v>
      </c>
      <c r="B51" s="86" t="s">
        <v>387</v>
      </c>
      <c r="C51" s="87" t="s">
        <v>97</v>
      </c>
      <c r="D51" s="88" t="s">
        <v>427</v>
      </c>
      <c r="E51" s="90" t="s">
        <v>358</v>
      </c>
      <c r="F51" s="76" t="s">
        <v>64</v>
      </c>
      <c r="G51" s="76" t="s">
        <v>64</v>
      </c>
      <c r="H51" s="76" t="s">
        <v>64</v>
      </c>
      <c r="I51" s="77">
        <f t="shared" si="2"/>
        <v>0</v>
      </c>
      <c r="J51" s="97" t="s">
        <v>16</v>
      </c>
    </row>
    <row r="52" spans="1:10">
      <c r="A52" s="85">
        <f t="shared" ca="1" si="1"/>
        <v>48</v>
      </c>
      <c r="B52" s="86" t="s">
        <v>179</v>
      </c>
      <c r="C52" s="87" t="s">
        <v>98</v>
      </c>
      <c r="D52" s="88" t="s">
        <v>426</v>
      </c>
      <c r="E52" s="90" t="s">
        <v>1113</v>
      </c>
      <c r="F52" s="76" t="s">
        <v>64</v>
      </c>
      <c r="G52" s="76" t="s">
        <v>64</v>
      </c>
      <c r="H52" s="76" t="s">
        <v>64</v>
      </c>
      <c r="I52" s="77">
        <f t="shared" si="2"/>
        <v>0</v>
      </c>
      <c r="J52" s="97" t="s">
        <v>16</v>
      </c>
    </row>
    <row r="53" spans="1:10">
      <c r="A53" s="85">
        <f t="shared" ca="1" si="1"/>
        <v>49</v>
      </c>
      <c r="B53" s="86" t="s">
        <v>388</v>
      </c>
      <c r="C53" s="87" t="s">
        <v>98</v>
      </c>
      <c r="D53" s="88" t="s">
        <v>427</v>
      </c>
      <c r="E53" s="90" t="s">
        <v>359</v>
      </c>
      <c r="F53" s="76" t="s">
        <v>64</v>
      </c>
      <c r="G53" s="76" t="s">
        <v>64</v>
      </c>
      <c r="H53" s="76" t="s">
        <v>64</v>
      </c>
      <c r="I53" s="77">
        <f t="shared" si="2"/>
        <v>0</v>
      </c>
      <c r="J53" s="97" t="s">
        <v>16</v>
      </c>
    </row>
    <row r="54" spans="1:10" ht="16.5" customHeight="1">
      <c r="A54" s="85">
        <f t="shared" ca="1" si="1"/>
        <v>50</v>
      </c>
      <c r="B54" s="86" t="s">
        <v>180</v>
      </c>
      <c r="C54" s="87" t="s">
        <v>110</v>
      </c>
      <c r="D54" s="88" t="s">
        <v>426</v>
      </c>
      <c r="E54" s="91" t="s">
        <v>1184</v>
      </c>
      <c r="F54" s="76" t="s">
        <v>64</v>
      </c>
      <c r="G54" s="76" t="s">
        <v>64</v>
      </c>
      <c r="H54" s="76" t="s">
        <v>64</v>
      </c>
      <c r="I54" s="77">
        <f t="shared" si="2"/>
        <v>0</v>
      </c>
      <c r="J54" s="97" t="s">
        <v>16</v>
      </c>
    </row>
    <row r="55" spans="1:10">
      <c r="A55" s="85">
        <f t="shared" ca="1" si="1"/>
        <v>51</v>
      </c>
      <c r="B55" s="86" t="s">
        <v>399</v>
      </c>
      <c r="C55" s="87" t="s">
        <v>110</v>
      </c>
      <c r="D55" s="88" t="s">
        <v>427</v>
      </c>
      <c r="E55" s="91" t="s">
        <v>363</v>
      </c>
      <c r="F55" s="76" t="s">
        <v>64</v>
      </c>
      <c r="G55" s="76" t="s">
        <v>64</v>
      </c>
      <c r="H55" s="76" t="s">
        <v>64</v>
      </c>
      <c r="I55" s="77">
        <f t="shared" si="2"/>
        <v>0</v>
      </c>
      <c r="J55" s="97" t="s">
        <v>16</v>
      </c>
    </row>
    <row r="56" spans="1:10">
      <c r="A56" s="85">
        <f t="shared" ca="1" si="1"/>
        <v>52</v>
      </c>
      <c r="B56" s="86" t="s">
        <v>202</v>
      </c>
      <c r="C56" s="87" t="s">
        <v>111</v>
      </c>
      <c r="D56" s="88" t="s">
        <v>426</v>
      </c>
      <c r="E56" s="90" t="s">
        <v>1114</v>
      </c>
      <c r="F56" s="76" t="s">
        <v>64</v>
      </c>
      <c r="G56" s="76" t="s">
        <v>64</v>
      </c>
      <c r="H56" s="76" t="s">
        <v>64</v>
      </c>
      <c r="I56" s="77">
        <f t="shared" si="2"/>
        <v>0</v>
      </c>
      <c r="J56" s="97" t="s">
        <v>16</v>
      </c>
    </row>
    <row r="57" spans="1:10">
      <c r="A57" s="85">
        <f t="shared" ca="1" si="1"/>
        <v>53</v>
      </c>
      <c r="B57" s="86" t="s">
        <v>201</v>
      </c>
      <c r="C57" s="87" t="s">
        <v>111</v>
      </c>
      <c r="D57" s="88" t="s">
        <v>427</v>
      </c>
      <c r="E57" s="90" t="s">
        <v>1115</v>
      </c>
      <c r="F57" s="76" t="s">
        <v>64</v>
      </c>
      <c r="G57" s="76" t="s">
        <v>64</v>
      </c>
      <c r="H57" s="76" t="s">
        <v>64</v>
      </c>
      <c r="I57" s="77">
        <f t="shared" si="2"/>
        <v>0</v>
      </c>
      <c r="J57" s="97" t="s">
        <v>16</v>
      </c>
    </row>
    <row r="58" spans="1:10">
      <c r="A58" s="85">
        <f t="shared" ca="1" si="1"/>
        <v>54</v>
      </c>
      <c r="B58" s="86" t="s">
        <v>209</v>
      </c>
      <c r="C58" s="87" t="s">
        <v>111</v>
      </c>
      <c r="D58" s="88" t="s">
        <v>429</v>
      </c>
      <c r="E58" s="90" t="s">
        <v>1116</v>
      </c>
      <c r="F58" s="76" t="s">
        <v>64</v>
      </c>
      <c r="G58" s="76" t="s">
        <v>64</v>
      </c>
      <c r="H58" s="76" t="s">
        <v>64</v>
      </c>
      <c r="I58" s="77">
        <f t="shared" si="2"/>
        <v>0</v>
      </c>
      <c r="J58" s="97" t="s">
        <v>16</v>
      </c>
    </row>
    <row r="59" spans="1:10">
      <c r="A59" s="85">
        <f t="shared" ca="1" si="1"/>
        <v>55</v>
      </c>
      <c r="B59" s="86" t="s">
        <v>204</v>
      </c>
      <c r="C59" s="87" t="s">
        <v>113</v>
      </c>
      <c r="D59" s="88" t="s">
        <v>426</v>
      </c>
      <c r="E59" s="90" t="s">
        <v>1114</v>
      </c>
      <c r="F59" s="76" t="s">
        <v>64</v>
      </c>
      <c r="G59" s="76" t="s">
        <v>64</v>
      </c>
      <c r="H59" s="76" t="s">
        <v>64</v>
      </c>
      <c r="I59" s="77">
        <f t="shared" si="2"/>
        <v>0</v>
      </c>
      <c r="J59" s="97" t="s">
        <v>16</v>
      </c>
    </row>
    <row r="60" spans="1:10">
      <c r="A60" s="85">
        <f t="shared" ca="1" si="1"/>
        <v>56</v>
      </c>
      <c r="B60" s="86" t="s">
        <v>203</v>
      </c>
      <c r="C60" s="87" t="s">
        <v>113</v>
      </c>
      <c r="D60" s="88" t="s">
        <v>427</v>
      </c>
      <c r="E60" s="90" t="s">
        <v>1185</v>
      </c>
      <c r="F60" s="76" t="s">
        <v>64</v>
      </c>
      <c r="G60" s="76" t="s">
        <v>64</v>
      </c>
      <c r="H60" s="76" t="s">
        <v>64</v>
      </c>
      <c r="I60" s="77">
        <f t="shared" si="2"/>
        <v>0</v>
      </c>
      <c r="J60" s="97" t="s">
        <v>16</v>
      </c>
    </row>
    <row r="61" spans="1:10">
      <c r="A61" s="85">
        <f t="shared" ca="1" si="1"/>
        <v>57</v>
      </c>
      <c r="B61" s="86" t="s">
        <v>210</v>
      </c>
      <c r="C61" s="87" t="s">
        <v>113</v>
      </c>
      <c r="D61" s="88" t="s">
        <v>429</v>
      </c>
      <c r="E61" s="92" t="s">
        <v>1116</v>
      </c>
      <c r="F61" s="76" t="s">
        <v>64</v>
      </c>
      <c r="G61" s="76" t="s">
        <v>64</v>
      </c>
      <c r="H61" s="76" t="s">
        <v>64</v>
      </c>
      <c r="I61" s="77">
        <f t="shared" si="2"/>
        <v>0</v>
      </c>
      <c r="J61" s="97" t="s">
        <v>16</v>
      </c>
    </row>
    <row r="62" spans="1:10">
      <c r="A62" s="85">
        <f t="shared" ca="1" si="1"/>
        <v>58</v>
      </c>
      <c r="B62" s="86" t="s">
        <v>206</v>
      </c>
      <c r="C62" s="87" t="s">
        <v>114</v>
      </c>
      <c r="D62" s="88" t="s">
        <v>426</v>
      </c>
      <c r="E62" s="90" t="s">
        <v>371</v>
      </c>
      <c r="F62" s="76" t="s">
        <v>64</v>
      </c>
      <c r="G62" s="76" t="s">
        <v>64</v>
      </c>
      <c r="H62" s="76" t="s">
        <v>64</v>
      </c>
      <c r="I62" s="77">
        <f t="shared" si="2"/>
        <v>0</v>
      </c>
      <c r="J62" s="97" t="s">
        <v>16</v>
      </c>
    </row>
    <row r="63" spans="1:10">
      <c r="A63" s="85">
        <f t="shared" ca="1" si="1"/>
        <v>59</v>
      </c>
      <c r="B63" s="86" t="s">
        <v>205</v>
      </c>
      <c r="C63" s="87" t="s">
        <v>114</v>
      </c>
      <c r="D63" s="88" t="s">
        <v>427</v>
      </c>
      <c r="E63" s="90" t="s">
        <v>372</v>
      </c>
      <c r="F63" s="76" t="s">
        <v>64</v>
      </c>
      <c r="G63" s="76" t="s">
        <v>64</v>
      </c>
      <c r="H63" s="76" t="s">
        <v>64</v>
      </c>
      <c r="I63" s="77">
        <f t="shared" si="2"/>
        <v>0</v>
      </c>
      <c r="J63" s="97" t="s">
        <v>16</v>
      </c>
    </row>
    <row r="64" spans="1:10">
      <c r="A64" s="85">
        <f t="shared" ca="1" si="1"/>
        <v>60</v>
      </c>
      <c r="B64" s="86" t="s">
        <v>211</v>
      </c>
      <c r="C64" s="87" t="s">
        <v>114</v>
      </c>
      <c r="D64" s="88" t="s">
        <v>429</v>
      </c>
      <c r="E64" s="92" t="s">
        <v>373</v>
      </c>
      <c r="F64" s="76" t="s">
        <v>64</v>
      </c>
      <c r="G64" s="76" t="s">
        <v>64</v>
      </c>
      <c r="H64" s="76" t="s">
        <v>64</v>
      </c>
      <c r="I64" s="77">
        <f t="shared" si="2"/>
        <v>0</v>
      </c>
      <c r="J64" s="97" t="s">
        <v>16</v>
      </c>
    </row>
    <row r="65" spans="1:10">
      <c r="A65" s="85">
        <f t="shared" ca="1" si="1"/>
        <v>61</v>
      </c>
      <c r="B65" s="86" t="s">
        <v>208</v>
      </c>
      <c r="C65" s="87" t="s">
        <v>115</v>
      </c>
      <c r="D65" s="88" t="s">
        <v>426</v>
      </c>
      <c r="E65" s="91" t="s">
        <v>379</v>
      </c>
      <c r="F65" s="76" t="s">
        <v>64</v>
      </c>
      <c r="G65" s="76" t="s">
        <v>64</v>
      </c>
      <c r="H65" s="76" t="s">
        <v>64</v>
      </c>
      <c r="I65" s="77">
        <f t="shared" si="2"/>
        <v>0</v>
      </c>
      <c r="J65" s="97" t="s">
        <v>16</v>
      </c>
    </row>
    <row r="66" spans="1:10">
      <c r="A66" s="85">
        <f t="shared" ca="1" si="1"/>
        <v>62</v>
      </c>
      <c r="B66" s="86" t="s">
        <v>207</v>
      </c>
      <c r="C66" s="87" t="s">
        <v>115</v>
      </c>
      <c r="D66" s="88" t="s">
        <v>427</v>
      </c>
      <c r="E66" s="90" t="s">
        <v>380</v>
      </c>
      <c r="F66" s="76" t="s">
        <v>64</v>
      </c>
      <c r="G66" s="76" t="s">
        <v>64</v>
      </c>
      <c r="H66" s="76" t="s">
        <v>64</v>
      </c>
      <c r="I66" s="77">
        <f t="shared" si="2"/>
        <v>0</v>
      </c>
      <c r="J66" s="97" t="s">
        <v>16</v>
      </c>
    </row>
    <row r="67" spans="1:10">
      <c r="A67" s="85">
        <f t="shared" ca="1" si="1"/>
        <v>63</v>
      </c>
      <c r="B67" s="86" t="s">
        <v>212</v>
      </c>
      <c r="C67" s="87" t="s">
        <v>115</v>
      </c>
      <c r="D67" s="88" t="s">
        <v>429</v>
      </c>
      <c r="E67" s="92" t="s">
        <v>381</v>
      </c>
      <c r="F67" s="76" t="s">
        <v>64</v>
      </c>
      <c r="G67" s="76" t="s">
        <v>64</v>
      </c>
      <c r="H67" s="76" t="s">
        <v>64</v>
      </c>
      <c r="I67" s="77">
        <f t="shared" si="2"/>
        <v>0</v>
      </c>
      <c r="J67" s="97" t="s">
        <v>16</v>
      </c>
    </row>
    <row r="68" spans="1:10">
      <c r="A68" s="85">
        <f t="shared" ca="1" si="1"/>
        <v>64</v>
      </c>
      <c r="B68" s="86" t="s">
        <v>391</v>
      </c>
      <c r="C68" s="87" t="s">
        <v>116</v>
      </c>
      <c r="D68" s="88" t="s">
        <v>426</v>
      </c>
      <c r="E68" s="90" t="s">
        <v>1117</v>
      </c>
      <c r="F68" s="76" t="s">
        <v>64</v>
      </c>
      <c r="G68" s="76" t="s">
        <v>64</v>
      </c>
      <c r="H68" s="76" t="s">
        <v>64</v>
      </c>
      <c r="I68" s="77">
        <f t="shared" si="2"/>
        <v>0</v>
      </c>
      <c r="J68" s="97" t="s">
        <v>16</v>
      </c>
    </row>
    <row r="69" spans="1:10">
      <c r="A69" s="85">
        <f t="shared" ca="1" si="1"/>
        <v>65</v>
      </c>
      <c r="B69" s="86" t="s">
        <v>392</v>
      </c>
      <c r="C69" s="87" t="s">
        <v>116</v>
      </c>
      <c r="D69" s="88" t="s">
        <v>427</v>
      </c>
      <c r="E69" s="90" t="s">
        <v>1118</v>
      </c>
      <c r="F69" s="76" t="s">
        <v>64</v>
      </c>
      <c r="G69" s="76" t="s">
        <v>64</v>
      </c>
      <c r="H69" s="76" t="s">
        <v>64</v>
      </c>
      <c r="I69" s="77">
        <f t="shared" si="2"/>
        <v>0</v>
      </c>
      <c r="J69" s="97" t="s">
        <v>16</v>
      </c>
    </row>
    <row r="70" spans="1:10">
      <c r="A70" s="85">
        <f t="shared" ref="A70:A98" ca="1" si="3">IF(E70 = "","",INDIRECT(ADDRESS(ROW()-1,COLUMN()))+1)</f>
        <v>66</v>
      </c>
      <c r="B70" s="86" t="s">
        <v>394</v>
      </c>
      <c r="C70" s="87" t="s">
        <v>116</v>
      </c>
      <c r="D70" s="88" t="s">
        <v>429</v>
      </c>
      <c r="E70" s="90" t="s">
        <v>1119</v>
      </c>
      <c r="F70" s="76" t="s">
        <v>64</v>
      </c>
      <c r="G70" s="76" t="s">
        <v>64</v>
      </c>
      <c r="H70" s="76" t="s">
        <v>64</v>
      </c>
      <c r="I70" s="77">
        <f t="shared" si="2"/>
        <v>0</v>
      </c>
      <c r="J70" s="97" t="s">
        <v>16</v>
      </c>
    </row>
    <row r="71" spans="1:10">
      <c r="A71" s="85">
        <f t="shared" ca="1" si="3"/>
        <v>67</v>
      </c>
      <c r="B71" s="86" t="s">
        <v>404</v>
      </c>
      <c r="C71" s="87" t="s">
        <v>117</v>
      </c>
      <c r="D71" s="88" t="s">
        <v>426</v>
      </c>
      <c r="E71" s="90" t="s">
        <v>1117</v>
      </c>
      <c r="F71" s="76" t="s">
        <v>64</v>
      </c>
      <c r="G71" s="76" t="s">
        <v>64</v>
      </c>
      <c r="H71" s="76" t="s">
        <v>64</v>
      </c>
      <c r="I71" s="77">
        <f t="shared" si="2"/>
        <v>0</v>
      </c>
      <c r="J71" s="97" t="s">
        <v>16</v>
      </c>
    </row>
    <row r="72" spans="1:10">
      <c r="A72" s="85">
        <f t="shared" ca="1" si="3"/>
        <v>68</v>
      </c>
      <c r="B72" s="86" t="s">
        <v>405</v>
      </c>
      <c r="C72" s="87" t="s">
        <v>117</v>
      </c>
      <c r="D72" s="88" t="s">
        <v>427</v>
      </c>
      <c r="E72" s="91" t="s">
        <v>1118</v>
      </c>
      <c r="F72" s="76" t="s">
        <v>64</v>
      </c>
      <c r="G72" s="76" t="s">
        <v>64</v>
      </c>
      <c r="H72" s="76" t="s">
        <v>64</v>
      </c>
      <c r="I72" s="77">
        <f t="shared" si="2"/>
        <v>0</v>
      </c>
      <c r="J72" s="97" t="s">
        <v>16</v>
      </c>
    </row>
    <row r="73" spans="1:10">
      <c r="A73" s="85">
        <f t="shared" ca="1" si="3"/>
        <v>69</v>
      </c>
      <c r="B73" s="86" t="s">
        <v>410</v>
      </c>
      <c r="C73" s="87" t="s">
        <v>117</v>
      </c>
      <c r="D73" s="88" t="s">
        <v>429</v>
      </c>
      <c r="E73" s="89" t="s">
        <v>1119</v>
      </c>
      <c r="F73" s="76" t="s">
        <v>64</v>
      </c>
      <c r="G73" s="76" t="s">
        <v>64</v>
      </c>
      <c r="H73" s="76" t="s">
        <v>64</v>
      </c>
      <c r="I73" s="77">
        <f t="shared" si="2"/>
        <v>0</v>
      </c>
      <c r="J73" s="97" t="s">
        <v>16</v>
      </c>
    </row>
    <row r="74" spans="1:10">
      <c r="A74" s="85">
        <f t="shared" ca="1" si="3"/>
        <v>70</v>
      </c>
      <c r="B74" s="86" t="s">
        <v>1102</v>
      </c>
      <c r="C74" s="87" t="s">
        <v>118</v>
      </c>
      <c r="D74" s="88" t="s">
        <v>426</v>
      </c>
      <c r="E74" s="90" t="s">
        <v>1103</v>
      </c>
      <c r="F74" s="76" t="s">
        <v>64</v>
      </c>
      <c r="G74" s="76" t="s">
        <v>64</v>
      </c>
      <c r="H74" s="76" t="s">
        <v>64</v>
      </c>
      <c r="I74" s="77">
        <f t="shared" si="2"/>
        <v>0</v>
      </c>
      <c r="J74" s="97" t="s">
        <v>16</v>
      </c>
    </row>
    <row r="75" spans="1:10">
      <c r="A75" s="85">
        <f t="shared" ca="1" si="3"/>
        <v>71</v>
      </c>
      <c r="B75" s="86" t="s">
        <v>1104</v>
      </c>
      <c r="C75" s="87" t="s">
        <v>118</v>
      </c>
      <c r="D75" s="88" t="s">
        <v>427</v>
      </c>
      <c r="E75" s="90" t="s">
        <v>1105</v>
      </c>
      <c r="F75" s="76" t="s">
        <v>64</v>
      </c>
      <c r="G75" s="76" t="s">
        <v>64</v>
      </c>
      <c r="H75" s="76" t="s">
        <v>64</v>
      </c>
      <c r="I75" s="77">
        <f t="shared" si="2"/>
        <v>0</v>
      </c>
      <c r="J75" s="97" t="s">
        <v>16</v>
      </c>
    </row>
    <row r="76" spans="1:10">
      <c r="A76" s="85">
        <f t="shared" ca="1" si="3"/>
        <v>72</v>
      </c>
      <c r="B76" s="86" t="s">
        <v>1102</v>
      </c>
      <c r="C76" s="87" t="s">
        <v>118</v>
      </c>
      <c r="D76" s="88" t="s">
        <v>428</v>
      </c>
      <c r="E76" s="90" t="s">
        <v>1106</v>
      </c>
      <c r="F76" s="76" t="s">
        <v>64</v>
      </c>
      <c r="G76" s="76" t="s">
        <v>64</v>
      </c>
      <c r="H76" s="76" t="s">
        <v>64</v>
      </c>
      <c r="I76" s="77">
        <f t="shared" ref="I76:I98" si="4">(IF(F76="да",1,0)+IF(G76="да",1,0)+IF(H76="да",1,0))/3</f>
        <v>0</v>
      </c>
      <c r="J76" s="97" t="s">
        <v>16</v>
      </c>
    </row>
    <row r="77" spans="1:10">
      <c r="A77" s="85">
        <f t="shared" ca="1" si="3"/>
        <v>73</v>
      </c>
      <c r="B77" s="86" t="s">
        <v>1104</v>
      </c>
      <c r="C77" s="87" t="s">
        <v>118</v>
      </c>
      <c r="D77" s="88" t="s">
        <v>429</v>
      </c>
      <c r="E77" s="90" t="s">
        <v>1107</v>
      </c>
      <c r="F77" s="76" t="s">
        <v>64</v>
      </c>
      <c r="G77" s="76" t="s">
        <v>64</v>
      </c>
      <c r="H77" s="76" t="s">
        <v>64</v>
      </c>
      <c r="I77" s="77">
        <f t="shared" si="4"/>
        <v>0</v>
      </c>
      <c r="J77" s="97" t="s">
        <v>16</v>
      </c>
    </row>
    <row r="78" spans="1:10">
      <c r="A78" s="85">
        <f t="shared" ca="1" si="3"/>
        <v>74</v>
      </c>
      <c r="B78" s="86" t="s">
        <v>414</v>
      </c>
      <c r="C78" s="87" t="s">
        <v>119</v>
      </c>
      <c r="D78" s="88" t="s">
        <v>426</v>
      </c>
      <c r="E78" s="91" t="s">
        <v>365</v>
      </c>
      <c r="F78" s="76" t="s">
        <v>64</v>
      </c>
      <c r="G78" s="76" t="s">
        <v>64</v>
      </c>
      <c r="H78" s="76" t="s">
        <v>64</v>
      </c>
      <c r="I78" s="77">
        <f t="shared" si="4"/>
        <v>0</v>
      </c>
      <c r="J78" s="97" t="s">
        <v>16</v>
      </c>
    </row>
    <row r="79" spans="1:10">
      <c r="A79" s="85">
        <f t="shared" ca="1" si="3"/>
        <v>75</v>
      </c>
      <c r="B79" s="86" t="s">
        <v>221</v>
      </c>
      <c r="C79" s="87" t="s">
        <v>119</v>
      </c>
      <c r="D79" s="88" t="s">
        <v>427</v>
      </c>
      <c r="E79" s="91" t="s">
        <v>41</v>
      </c>
      <c r="F79" s="76" t="s">
        <v>64</v>
      </c>
      <c r="G79" s="76" t="s">
        <v>64</v>
      </c>
      <c r="H79" s="76" t="s">
        <v>64</v>
      </c>
      <c r="I79" s="77">
        <f t="shared" si="4"/>
        <v>0</v>
      </c>
      <c r="J79" s="97" t="s">
        <v>16</v>
      </c>
    </row>
    <row r="80" spans="1:10">
      <c r="A80" s="85">
        <f t="shared" ca="1" si="3"/>
        <v>76</v>
      </c>
      <c r="B80" s="86" t="s">
        <v>219</v>
      </c>
      <c r="C80" s="87" t="s">
        <v>119</v>
      </c>
      <c r="D80" s="88" t="s">
        <v>428</v>
      </c>
      <c r="E80" s="91" t="s">
        <v>42</v>
      </c>
      <c r="F80" s="76" t="s">
        <v>64</v>
      </c>
      <c r="G80" s="76" t="s">
        <v>64</v>
      </c>
      <c r="H80" s="76" t="s">
        <v>64</v>
      </c>
      <c r="I80" s="77">
        <f t="shared" si="4"/>
        <v>0</v>
      </c>
      <c r="J80" s="97" t="s">
        <v>16</v>
      </c>
    </row>
    <row r="81" spans="1:10">
      <c r="A81" s="85">
        <f t="shared" ca="1" si="3"/>
        <v>77</v>
      </c>
      <c r="B81" s="86" t="s">
        <v>220</v>
      </c>
      <c r="C81" s="87" t="s">
        <v>119</v>
      </c>
      <c r="D81" s="88" t="s">
        <v>431</v>
      </c>
      <c r="E81" s="91" t="s">
        <v>44</v>
      </c>
      <c r="F81" s="76" t="s">
        <v>64</v>
      </c>
      <c r="G81" s="76" t="s">
        <v>64</v>
      </c>
      <c r="H81" s="76" t="s">
        <v>64</v>
      </c>
      <c r="I81" s="77">
        <f t="shared" si="4"/>
        <v>0</v>
      </c>
      <c r="J81" s="97" t="s">
        <v>16</v>
      </c>
    </row>
    <row r="82" spans="1:10">
      <c r="A82" s="85">
        <f t="shared" ca="1" si="3"/>
        <v>78</v>
      </c>
      <c r="B82" s="86" t="s">
        <v>217</v>
      </c>
      <c r="C82" s="87" t="s">
        <v>119</v>
      </c>
      <c r="D82" s="88" t="s">
        <v>432</v>
      </c>
      <c r="E82" s="91" t="s">
        <v>45</v>
      </c>
      <c r="F82" s="76" t="s">
        <v>64</v>
      </c>
      <c r="G82" s="76" t="s">
        <v>64</v>
      </c>
      <c r="H82" s="76" t="s">
        <v>64</v>
      </c>
      <c r="I82" s="77">
        <f t="shared" si="4"/>
        <v>0</v>
      </c>
      <c r="J82" s="97" t="s">
        <v>16</v>
      </c>
    </row>
    <row r="83" spans="1:10">
      <c r="A83" s="85">
        <f t="shared" ca="1" si="3"/>
        <v>79</v>
      </c>
      <c r="B83" s="86" t="s">
        <v>218</v>
      </c>
      <c r="C83" s="87" t="s">
        <v>119</v>
      </c>
      <c r="D83" s="88" t="s">
        <v>433</v>
      </c>
      <c r="E83" s="91" t="s">
        <v>46</v>
      </c>
      <c r="F83" s="76" t="s">
        <v>64</v>
      </c>
      <c r="G83" s="76" t="s">
        <v>64</v>
      </c>
      <c r="H83" s="76" t="s">
        <v>64</v>
      </c>
      <c r="I83" s="77">
        <f t="shared" si="4"/>
        <v>0</v>
      </c>
      <c r="J83" s="97" t="s">
        <v>16</v>
      </c>
    </row>
    <row r="84" spans="1:10">
      <c r="A84" s="85">
        <f t="shared" ca="1" si="3"/>
        <v>80</v>
      </c>
      <c r="B84" s="86" t="s">
        <v>214</v>
      </c>
      <c r="C84" s="87" t="s">
        <v>119</v>
      </c>
      <c r="D84" s="88" t="s">
        <v>434</v>
      </c>
      <c r="E84" s="91" t="s">
        <v>47</v>
      </c>
      <c r="F84" s="76" t="s">
        <v>64</v>
      </c>
      <c r="G84" s="76" t="s">
        <v>64</v>
      </c>
      <c r="H84" s="76" t="s">
        <v>64</v>
      </c>
      <c r="I84" s="77">
        <f t="shared" si="4"/>
        <v>0</v>
      </c>
      <c r="J84" s="97" t="s">
        <v>16</v>
      </c>
    </row>
    <row r="85" spans="1:10">
      <c r="A85" s="85">
        <f t="shared" ca="1" si="3"/>
        <v>81</v>
      </c>
      <c r="B85" s="86" t="s">
        <v>213</v>
      </c>
      <c r="C85" s="87" t="s">
        <v>119</v>
      </c>
      <c r="D85" s="88" t="s">
        <v>430</v>
      </c>
      <c r="E85" s="91" t="s">
        <v>48</v>
      </c>
      <c r="F85" s="76" t="s">
        <v>64</v>
      </c>
      <c r="G85" s="76" t="s">
        <v>64</v>
      </c>
      <c r="H85" s="76" t="s">
        <v>64</v>
      </c>
      <c r="I85" s="77">
        <f t="shared" si="4"/>
        <v>0</v>
      </c>
      <c r="J85" s="97" t="s">
        <v>16</v>
      </c>
    </row>
    <row r="86" spans="1:10">
      <c r="A86" s="85">
        <f t="shared" ca="1" si="3"/>
        <v>82</v>
      </c>
      <c r="B86" s="86" t="s">
        <v>215</v>
      </c>
      <c r="C86" s="87" t="s">
        <v>119</v>
      </c>
      <c r="D86" s="88" t="s">
        <v>435</v>
      </c>
      <c r="E86" s="91" t="s">
        <v>49</v>
      </c>
      <c r="F86" s="76" t="s">
        <v>64</v>
      </c>
      <c r="G86" s="76" t="s">
        <v>64</v>
      </c>
      <c r="H86" s="76" t="s">
        <v>64</v>
      </c>
      <c r="I86" s="77">
        <f t="shared" si="4"/>
        <v>0</v>
      </c>
      <c r="J86" s="97" t="s">
        <v>16</v>
      </c>
    </row>
    <row r="87" spans="1:10">
      <c r="A87" s="85">
        <f t="shared" ca="1" si="3"/>
        <v>83</v>
      </c>
      <c r="B87" s="86" t="s">
        <v>216</v>
      </c>
      <c r="C87" s="87" t="s">
        <v>119</v>
      </c>
      <c r="D87" s="88" t="s">
        <v>436</v>
      </c>
      <c r="E87" s="91" t="s">
        <v>366</v>
      </c>
      <c r="F87" s="76" t="s">
        <v>64</v>
      </c>
      <c r="G87" s="76" t="s">
        <v>64</v>
      </c>
      <c r="H87" s="76" t="s">
        <v>64</v>
      </c>
      <c r="I87" s="77">
        <f t="shared" si="4"/>
        <v>0</v>
      </c>
      <c r="J87" s="97" t="s">
        <v>16</v>
      </c>
    </row>
    <row r="88" spans="1:10">
      <c r="A88" s="85">
        <f t="shared" ca="1" si="3"/>
        <v>84</v>
      </c>
      <c r="B88" s="86" t="s">
        <v>415</v>
      </c>
      <c r="C88" s="87" t="s">
        <v>119</v>
      </c>
      <c r="D88" s="88" t="s">
        <v>437</v>
      </c>
      <c r="E88" s="90" t="s">
        <v>50</v>
      </c>
      <c r="F88" s="76" t="s">
        <v>64</v>
      </c>
      <c r="G88" s="76" t="s">
        <v>64</v>
      </c>
      <c r="H88" s="76" t="s">
        <v>64</v>
      </c>
      <c r="I88" s="77">
        <f t="shared" si="4"/>
        <v>0</v>
      </c>
      <c r="J88" s="97" t="s">
        <v>16</v>
      </c>
    </row>
    <row r="89" spans="1:10">
      <c r="A89" s="85">
        <f t="shared" ca="1" si="3"/>
        <v>85</v>
      </c>
      <c r="B89" s="86" t="s">
        <v>419</v>
      </c>
      <c r="C89" s="87" t="s">
        <v>120</v>
      </c>
      <c r="D89" s="88" t="s">
        <v>426</v>
      </c>
      <c r="E89" s="91" t="s">
        <v>51</v>
      </c>
      <c r="F89" s="76" t="s">
        <v>64</v>
      </c>
      <c r="G89" s="76" t="s">
        <v>64</v>
      </c>
      <c r="H89" s="76" t="s">
        <v>64</v>
      </c>
      <c r="I89" s="77">
        <f t="shared" si="4"/>
        <v>0</v>
      </c>
      <c r="J89" s="97" t="s">
        <v>16</v>
      </c>
    </row>
    <row r="90" spans="1:10">
      <c r="A90" s="85">
        <f t="shared" ca="1" si="3"/>
        <v>86</v>
      </c>
      <c r="B90" s="86" t="s">
        <v>192</v>
      </c>
      <c r="C90" s="87" t="s">
        <v>120</v>
      </c>
      <c r="D90" s="88" t="s">
        <v>427</v>
      </c>
      <c r="E90" s="91" t="s">
        <v>52</v>
      </c>
      <c r="F90" s="76" t="s">
        <v>64</v>
      </c>
      <c r="G90" s="76" t="s">
        <v>64</v>
      </c>
      <c r="H90" s="76" t="s">
        <v>64</v>
      </c>
      <c r="I90" s="77">
        <f t="shared" si="4"/>
        <v>0</v>
      </c>
      <c r="J90" s="97" t="s">
        <v>16</v>
      </c>
    </row>
    <row r="91" spans="1:10">
      <c r="A91" s="85">
        <f t="shared" ca="1" si="3"/>
        <v>87</v>
      </c>
      <c r="B91" s="86" t="s">
        <v>420</v>
      </c>
      <c r="C91" s="87" t="s">
        <v>120</v>
      </c>
      <c r="D91" s="88" t="s">
        <v>429</v>
      </c>
      <c r="E91" s="91" t="s">
        <v>54</v>
      </c>
      <c r="F91" s="76" t="s">
        <v>64</v>
      </c>
      <c r="G91" s="76" t="s">
        <v>64</v>
      </c>
      <c r="H91" s="76" t="s">
        <v>64</v>
      </c>
      <c r="I91" s="77">
        <f t="shared" si="4"/>
        <v>0</v>
      </c>
      <c r="J91" s="97" t="s">
        <v>16</v>
      </c>
    </row>
    <row r="92" spans="1:10">
      <c r="A92" s="85">
        <f t="shared" ca="1" si="3"/>
        <v>88</v>
      </c>
      <c r="B92" s="86" t="s">
        <v>200</v>
      </c>
      <c r="C92" s="87" t="s">
        <v>120</v>
      </c>
      <c r="D92" s="88" t="s">
        <v>431</v>
      </c>
      <c r="E92" s="91" t="s">
        <v>55</v>
      </c>
      <c r="F92" s="76" t="s">
        <v>64</v>
      </c>
      <c r="G92" s="76" t="s">
        <v>64</v>
      </c>
      <c r="H92" s="76" t="s">
        <v>64</v>
      </c>
      <c r="I92" s="77">
        <f t="shared" si="4"/>
        <v>0</v>
      </c>
      <c r="J92" s="97" t="s">
        <v>16</v>
      </c>
    </row>
    <row r="93" spans="1:10">
      <c r="A93" s="85">
        <f t="shared" ca="1" si="3"/>
        <v>89</v>
      </c>
      <c r="B93" s="86" t="s">
        <v>198</v>
      </c>
      <c r="C93" s="87" t="s">
        <v>120</v>
      </c>
      <c r="D93" s="88" t="s">
        <v>432</v>
      </c>
      <c r="E93" s="91" t="s">
        <v>56</v>
      </c>
      <c r="F93" s="76" t="s">
        <v>64</v>
      </c>
      <c r="G93" s="76" t="s">
        <v>64</v>
      </c>
      <c r="H93" s="76" t="s">
        <v>64</v>
      </c>
      <c r="I93" s="77">
        <f t="shared" si="4"/>
        <v>0</v>
      </c>
      <c r="J93" s="97" t="s">
        <v>16</v>
      </c>
    </row>
    <row r="94" spans="1:10">
      <c r="A94" s="85">
        <f t="shared" ca="1" si="3"/>
        <v>90</v>
      </c>
      <c r="B94" s="86" t="s">
        <v>193</v>
      </c>
      <c r="C94" s="87" t="s">
        <v>120</v>
      </c>
      <c r="D94" s="88" t="s">
        <v>433</v>
      </c>
      <c r="E94" s="91" t="s">
        <v>57</v>
      </c>
      <c r="F94" s="76" t="s">
        <v>64</v>
      </c>
      <c r="G94" s="76" t="s">
        <v>64</v>
      </c>
      <c r="H94" s="76" t="s">
        <v>64</v>
      </c>
      <c r="I94" s="77">
        <f t="shared" si="4"/>
        <v>0</v>
      </c>
      <c r="J94" s="97" t="s">
        <v>16</v>
      </c>
    </row>
    <row r="95" spans="1:10">
      <c r="A95" s="85">
        <f t="shared" ca="1" si="3"/>
        <v>91</v>
      </c>
      <c r="B95" s="86" t="s">
        <v>199</v>
      </c>
      <c r="C95" s="87" t="s">
        <v>120</v>
      </c>
      <c r="D95" s="88" t="s">
        <v>434</v>
      </c>
      <c r="E95" s="91" t="s">
        <v>58</v>
      </c>
      <c r="F95" s="76" t="s">
        <v>64</v>
      </c>
      <c r="G95" s="76" t="s">
        <v>64</v>
      </c>
      <c r="H95" s="76" t="s">
        <v>64</v>
      </c>
      <c r="I95" s="77">
        <f t="shared" si="4"/>
        <v>0</v>
      </c>
      <c r="J95" s="97" t="s">
        <v>16</v>
      </c>
    </row>
    <row r="96" spans="1:10">
      <c r="A96" s="85">
        <f t="shared" ca="1" si="3"/>
        <v>92</v>
      </c>
      <c r="B96" s="86" t="s">
        <v>196</v>
      </c>
      <c r="C96" s="87" t="s">
        <v>120</v>
      </c>
      <c r="D96" s="88" t="s">
        <v>430</v>
      </c>
      <c r="E96" s="91" t="s">
        <v>59</v>
      </c>
      <c r="F96" s="76" t="s">
        <v>64</v>
      </c>
      <c r="G96" s="76" t="s">
        <v>64</v>
      </c>
      <c r="H96" s="76" t="s">
        <v>64</v>
      </c>
      <c r="I96" s="77">
        <f t="shared" si="4"/>
        <v>0</v>
      </c>
      <c r="J96" s="97" t="s">
        <v>16</v>
      </c>
    </row>
    <row r="97" spans="1:10">
      <c r="A97" s="85">
        <f t="shared" ca="1" si="3"/>
        <v>93</v>
      </c>
      <c r="B97" s="86" t="s">
        <v>197</v>
      </c>
      <c r="C97" s="87" t="s">
        <v>120</v>
      </c>
      <c r="D97" s="88" t="s">
        <v>435</v>
      </c>
      <c r="E97" s="91" t="s">
        <v>60</v>
      </c>
      <c r="F97" s="76" t="s">
        <v>64</v>
      </c>
      <c r="G97" s="76" t="s">
        <v>64</v>
      </c>
      <c r="H97" s="76" t="s">
        <v>64</v>
      </c>
      <c r="I97" s="77">
        <f t="shared" si="4"/>
        <v>0</v>
      </c>
      <c r="J97" s="97" t="s">
        <v>16</v>
      </c>
    </row>
    <row r="98" spans="1:10">
      <c r="A98" s="85">
        <f t="shared" ca="1" si="3"/>
        <v>94</v>
      </c>
      <c r="B98" s="86" t="s">
        <v>194</v>
      </c>
      <c r="C98" s="87" t="s">
        <v>120</v>
      </c>
      <c r="D98" s="88" t="s">
        <v>436</v>
      </c>
      <c r="E98" s="90" t="s">
        <v>61</v>
      </c>
      <c r="F98" s="76" t="s">
        <v>64</v>
      </c>
      <c r="G98" s="76" t="s">
        <v>64</v>
      </c>
      <c r="H98" s="76" t="s">
        <v>64</v>
      </c>
      <c r="I98" s="77">
        <f t="shared" si="4"/>
        <v>0</v>
      </c>
      <c r="J98" s="97" t="s">
        <v>16</v>
      </c>
    </row>
  </sheetData>
  <autoFilter ref="A4:H98">
    <filterColumn colId="7">
      <filters blank="1"/>
    </filterColumn>
    <sortState ref="A5:H235">
      <sortCondition ref="E4:E235"/>
    </sortState>
  </autoFilter>
  <mergeCells count="6">
    <mergeCell ref="A1:E1"/>
    <mergeCell ref="I1:I3"/>
    <mergeCell ref="J1:J3"/>
    <mergeCell ref="A2:E2"/>
    <mergeCell ref="K2:N3"/>
    <mergeCell ref="A3:E3"/>
  </mergeCells>
  <conditionalFormatting sqref="F5:I98">
    <cfRule type="expression" dxfId="41" priority="25">
      <formula>$I5&gt;67%</formula>
    </cfRule>
    <cfRule type="expression" dxfId="40" priority="26">
      <formula>$I5&gt;34%</formula>
    </cfRule>
    <cfRule type="expression" dxfId="39" priority="27">
      <formula>$I5&gt;1%</formula>
    </cfRule>
  </conditionalFormatting>
  <dataValidations count="1">
    <dataValidation type="list" errorStyle="information" allowBlank="1" showInputMessage="1" showErrorMessage="1" sqref="F5:H98">
      <formula1>"да,нет"</formula1>
    </dataValidation>
  </dataValidations>
  <hyperlinks>
    <hyperlink ref="K2:N3" location="Готовность!A1" display="Готовность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R136"/>
  <sheetViews>
    <sheetView topLeftCell="A112" workbookViewId="0">
      <selection activeCell="E115" sqref="E115"/>
    </sheetView>
  </sheetViews>
  <sheetFormatPr defaultColWidth="9.109375" defaultRowHeight="14.4"/>
  <cols>
    <col min="1" max="1" width="5.5546875" style="80" bestFit="1" customWidth="1"/>
    <col min="2" max="2" width="12.33203125" style="80" bestFit="1" customWidth="1"/>
    <col min="3" max="3" width="11.88671875" style="80" bestFit="1" customWidth="1"/>
    <col min="4" max="4" width="13.109375" style="80" bestFit="1" customWidth="1"/>
    <col min="5" max="5" width="98" style="80" bestFit="1" customWidth="1"/>
    <col min="6" max="7" width="11" style="83" bestFit="1" customWidth="1"/>
    <col min="8" max="8" width="7.109375" style="83" bestFit="1" customWidth="1"/>
    <col min="9" max="9" width="10" style="83" bestFit="1" customWidth="1"/>
    <col min="10" max="10" width="12.5546875" style="83" bestFit="1" customWidth="1"/>
    <col min="11" max="11" width="10" style="83" bestFit="1" customWidth="1"/>
    <col min="12" max="12" width="7.109375" style="83" bestFit="1" customWidth="1"/>
    <col min="13" max="13" width="11.5546875" style="83" bestFit="1" customWidth="1"/>
    <col min="14" max="14" width="4" style="83" bestFit="1" customWidth="1"/>
    <col min="15" max="15" width="29.6640625" style="83" customWidth="1"/>
    <col min="16" max="16384" width="9.109375" style="83"/>
  </cols>
  <sheetData>
    <row r="1" spans="1:18" ht="43.8" thickBot="1">
      <c r="A1" s="111" t="s">
        <v>7</v>
      </c>
      <c r="B1" s="111"/>
      <c r="C1" s="111"/>
      <c r="D1" s="111"/>
      <c r="E1" s="111"/>
      <c r="F1" s="34" t="s">
        <v>10</v>
      </c>
      <c r="G1" s="34" t="s">
        <v>11</v>
      </c>
      <c r="H1" s="33" t="s">
        <v>3</v>
      </c>
      <c r="I1" s="116" t="s">
        <v>12</v>
      </c>
      <c r="J1" s="111" t="s">
        <v>13</v>
      </c>
      <c r="K1" s="34" t="s">
        <v>14</v>
      </c>
      <c r="L1" s="2">
        <f>SUM(I5:$I$860) / N1</f>
        <v>0</v>
      </c>
      <c r="M1" s="34" t="s">
        <v>15</v>
      </c>
      <c r="N1" s="23">
        <f>COUNTA(E$5:E860)</f>
        <v>132</v>
      </c>
    </row>
    <row r="2" spans="1:18" ht="15" thickBot="1">
      <c r="A2" s="111" t="s">
        <v>8</v>
      </c>
      <c r="B2" s="111"/>
      <c r="C2" s="111"/>
      <c r="D2" s="111"/>
      <c r="E2" s="111"/>
      <c r="F2" s="1">
        <f>COUNTIF(F5:$F$860,"да")</f>
        <v>0</v>
      </c>
      <c r="G2" s="1">
        <f>COUNTIF(G5:$G$860,"да")</f>
        <v>0</v>
      </c>
      <c r="H2" s="1">
        <f>COUNTIF(H5:$H$860,"да")</f>
        <v>0</v>
      </c>
      <c r="I2" s="111"/>
      <c r="J2" s="111"/>
      <c r="K2" s="118" t="str">
        <f>HYPERLINK("[Готовность Самара 2.xlsx]'Готовность'!A1", "Готовность")</f>
        <v>Готовность</v>
      </c>
      <c r="L2" s="119"/>
      <c r="M2" s="119"/>
      <c r="N2" s="119"/>
    </row>
    <row r="3" spans="1:18" ht="15" thickBot="1">
      <c r="A3" s="117" t="s">
        <v>9</v>
      </c>
      <c r="B3" s="117"/>
      <c r="C3" s="117"/>
      <c r="D3" s="117"/>
      <c r="E3" s="117"/>
      <c r="F3" s="9">
        <f>F2/$N$1</f>
        <v>0</v>
      </c>
      <c r="G3" s="9">
        <f>G2/$N$1</f>
        <v>0</v>
      </c>
      <c r="H3" s="9">
        <f>H2/$N$1</f>
        <v>0</v>
      </c>
      <c r="I3" s="117"/>
      <c r="J3" s="117"/>
      <c r="K3" s="119"/>
      <c r="L3" s="119"/>
      <c r="M3" s="119"/>
      <c r="N3" s="119"/>
    </row>
    <row r="4" spans="1:18">
      <c r="A4" s="99">
        <v>0</v>
      </c>
      <c r="B4" s="74" t="s">
        <v>169</v>
      </c>
      <c r="C4" s="74" t="s">
        <v>170</v>
      </c>
      <c r="D4" s="74" t="s">
        <v>171</v>
      </c>
      <c r="E4" s="75"/>
      <c r="F4" s="27"/>
      <c r="G4" s="27"/>
      <c r="H4" s="27"/>
      <c r="I4" s="26"/>
      <c r="J4" s="28"/>
      <c r="K4" s="22"/>
      <c r="L4" s="22"/>
      <c r="M4" s="22"/>
      <c r="N4" s="22"/>
    </row>
    <row r="5" spans="1:18">
      <c r="A5" s="88">
        <v>1</v>
      </c>
      <c r="B5" s="86" t="s">
        <v>438</v>
      </c>
      <c r="C5" s="101" t="s">
        <v>99</v>
      </c>
      <c r="D5" s="102" t="s">
        <v>127</v>
      </c>
      <c r="E5" s="89" t="s">
        <v>1120</v>
      </c>
      <c r="F5" s="76" t="s">
        <v>64</v>
      </c>
      <c r="G5" s="76" t="s">
        <v>64</v>
      </c>
      <c r="H5" s="76" t="s">
        <v>64</v>
      </c>
      <c r="I5" s="77">
        <f t="shared" ref="I5:I10" si="0">(IF(F5="да",1,0)+IF(G5="да",1,0)+IF(H5="да",1,0))/3</f>
        <v>0</v>
      </c>
      <c r="J5" s="97" t="s">
        <v>16</v>
      </c>
    </row>
    <row r="6" spans="1:18">
      <c r="A6" s="88">
        <f t="shared" ref="A6:A69" ca="1" si="1">IF(E6 = "","",INDIRECT(ADDRESS(ROW()-1,COLUMN()))+1)</f>
        <v>2</v>
      </c>
      <c r="B6" s="86" t="s">
        <v>439</v>
      </c>
      <c r="C6" s="101" t="s">
        <v>99</v>
      </c>
      <c r="D6" s="102" t="s">
        <v>125</v>
      </c>
      <c r="E6" s="90" t="s">
        <v>1199</v>
      </c>
      <c r="F6" s="76" t="s">
        <v>64</v>
      </c>
      <c r="G6" s="76" t="s">
        <v>64</v>
      </c>
      <c r="H6" s="76" t="s">
        <v>64</v>
      </c>
      <c r="I6" s="77">
        <f t="shared" si="0"/>
        <v>0</v>
      </c>
      <c r="J6" s="97" t="s">
        <v>16</v>
      </c>
    </row>
    <row r="7" spans="1:18">
      <c r="A7" s="88">
        <f t="shared" ca="1" si="1"/>
        <v>3</v>
      </c>
      <c r="B7" s="86" t="s">
        <v>440</v>
      </c>
      <c r="C7" s="101" t="s">
        <v>100</v>
      </c>
      <c r="D7" s="102" t="s">
        <v>127</v>
      </c>
      <c r="E7" s="90" t="s">
        <v>1200</v>
      </c>
      <c r="F7" s="76" t="s">
        <v>64</v>
      </c>
      <c r="G7" s="76" t="s">
        <v>64</v>
      </c>
      <c r="H7" s="76" t="s">
        <v>64</v>
      </c>
      <c r="I7" s="77">
        <f t="shared" si="0"/>
        <v>0</v>
      </c>
      <c r="J7" s="97" t="s">
        <v>16</v>
      </c>
    </row>
    <row r="8" spans="1:18">
      <c r="A8" s="88">
        <f t="shared" ca="1" si="1"/>
        <v>4</v>
      </c>
      <c r="B8" s="86" t="s">
        <v>441</v>
      </c>
      <c r="C8" s="101" t="s">
        <v>101</v>
      </c>
      <c r="D8" s="102" t="s">
        <v>128</v>
      </c>
      <c r="E8" s="90" t="s">
        <v>1121</v>
      </c>
      <c r="F8" s="76" t="s">
        <v>64</v>
      </c>
      <c r="G8" s="76" t="s">
        <v>64</v>
      </c>
      <c r="H8" s="76" t="s">
        <v>64</v>
      </c>
      <c r="I8" s="77">
        <f t="shared" si="0"/>
        <v>0</v>
      </c>
      <c r="J8" s="97" t="s">
        <v>16</v>
      </c>
      <c r="M8" s="24"/>
      <c r="N8" s="24"/>
      <c r="O8" s="24"/>
      <c r="P8" s="24"/>
      <c r="Q8" s="24"/>
      <c r="R8" s="24"/>
    </row>
    <row r="9" spans="1:18">
      <c r="A9" s="88">
        <f t="shared" ca="1" si="1"/>
        <v>5</v>
      </c>
      <c r="B9" s="86" t="s">
        <v>442</v>
      </c>
      <c r="C9" s="101" t="s">
        <v>102</v>
      </c>
      <c r="D9" s="102" t="s">
        <v>127</v>
      </c>
      <c r="E9" s="89" t="s">
        <v>1120</v>
      </c>
      <c r="F9" s="76" t="s">
        <v>64</v>
      </c>
      <c r="G9" s="76" t="s">
        <v>64</v>
      </c>
      <c r="H9" s="76" t="s">
        <v>64</v>
      </c>
      <c r="I9" s="77">
        <f t="shared" si="0"/>
        <v>0</v>
      </c>
      <c r="J9" s="97" t="s">
        <v>16</v>
      </c>
      <c r="M9" s="24"/>
      <c r="N9" s="24"/>
      <c r="O9" s="24"/>
      <c r="P9" s="24"/>
      <c r="Q9" s="24"/>
      <c r="R9" s="24"/>
    </row>
    <row r="10" spans="1:18">
      <c r="A10" s="88">
        <f t="shared" ca="1" si="1"/>
        <v>6</v>
      </c>
      <c r="B10" s="86" t="s">
        <v>443</v>
      </c>
      <c r="C10" s="101" t="s">
        <v>102</v>
      </c>
      <c r="D10" s="102" t="s">
        <v>125</v>
      </c>
      <c r="E10" s="90" t="s">
        <v>1190</v>
      </c>
      <c r="F10" s="76" t="s">
        <v>64</v>
      </c>
      <c r="G10" s="76" t="s">
        <v>64</v>
      </c>
      <c r="H10" s="76" t="s">
        <v>64</v>
      </c>
      <c r="I10" s="77">
        <f t="shared" si="0"/>
        <v>0</v>
      </c>
      <c r="J10" s="97" t="s">
        <v>16</v>
      </c>
      <c r="M10" s="24"/>
      <c r="N10" s="24"/>
      <c r="O10" s="24"/>
      <c r="P10" s="24"/>
      <c r="Q10" s="24"/>
      <c r="R10" s="24"/>
    </row>
    <row r="11" spans="1:18">
      <c r="A11" s="88">
        <f t="shared" ca="1" si="1"/>
        <v>7</v>
      </c>
      <c r="B11" s="86" t="s">
        <v>444</v>
      </c>
      <c r="C11" s="101" t="s">
        <v>103</v>
      </c>
      <c r="D11" s="102" t="s">
        <v>127</v>
      </c>
      <c r="E11" s="90" t="s">
        <v>1191</v>
      </c>
      <c r="F11" s="76" t="s">
        <v>64</v>
      </c>
      <c r="G11" s="76" t="s">
        <v>64</v>
      </c>
      <c r="H11" s="76" t="s">
        <v>64</v>
      </c>
      <c r="I11" s="77">
        <f>(IF(F11="да",1,0)+IF(G11="да",1,0)+IF(H11="да",1,0))/3</f>
        <v>0</v>
      </c>
      <c r="J11" s="97" t="s">
        <v>16</v>
      </c>
      <c r="M11" s="24"/>
      <c r="N11" s="24"/>
      <c r="O11" s="24"/>
      <c r="P11" s="24"/>
      <c r="Q11" s="24"/>
      <c r="R11" s="24"/>
    </row>
    <row r="12" spans="1:18">
      <c r="A12" s="88">
        <f t="shared" ca="1" si="1"/>
        <v>8</v>
      </c>
      <c r="B12" s="86" t="s">
        <v>445</v>
      </c>
      <c r="C12" s="101" t="s">
        <v>103</v>
      </c>
      <c r="D12" s="102" t="s">
        <v>125</v>
      </c>
      <c r="E12" s="90" t="s">
        <v>547</v>
      </c>
      <c r="F12" s="76" t="s">
        <v>64</v>
      </c>
      <c r="G12" s="76" t="s">
        <v>64</v>
      </c>
      <c r="H12" s="76" t="s">
        <v>64</v>
      </c>
      <c r="I12" s="77">
        <f t="shared" ref="I12:I75" si="2">(IF(F12="да",1,0)+IF(G12="да",1,0)+IF(H12="да",1,0))/3</f>
        <v>0</v>
      </c>
      <c r="J12" s="97" t="s">
        <v>16</v>
      </c>
      <c r="M12" s="24"/>
      <c r="N12" s="24"/>
      <c r="O12" s="24"/>
      <c r="P12" s="24"/>
      <c r="Q12" s="24"/>
      <c r="R12" s="24"/>
    </row>
    <row r="13" spans="1:18">
      <c r="A13" s="88">
        <f t="shared" ca="1" si="1"/>
        <v>9</v>
      </c>
      <c r="B13" s="86" t="s">
        <v>446</v>
      </c>
      <c r="C13" s="101" t="s">
        <v>104</v>
      </c>
      <c r="D13" s="102" t="s">
        <v>128</v>
      </c>
      <c r="E13" s="90" t="s">
        <v>1121</v>
      </c>
      <c r="F13" s="76" t="s">
        <v>64</v>
      </c>
      <c r="G13" s="76" t="s">
        <v>64</v>
      </c>
      <c r="H13" s="76" t="s">
        <v>64</v>
      </c>
      <c r="I13" s="77">
        <f t="shared" si="2"/>
        <v>0</v>
      </c>
      <c r="J13" s="97" t="s">
        <v>16</v>
      </c>
      <c r="M13" s="24"/>
      <c r="N13" s="24"/>
      <c r="O13" s="24"/>
      <c r="P13" s="24"/>
      <c r="Q13" s="24"/>
      <c r="R13" s="24"/>
    </row>
    <row r="14" spans="1:18">
      <c r="A14" s="88">
        <f t="shared" ca="1" si="1"/>
        <v>10</v>
      </c>
      <c r="B14" s="86" t="s">
        <v>447</v>
      </c>
      <c r="C14" s="101" t="s">
        <v>141</v>
      </c>
      <c r="D14" s="102" t="s">
        <v>127</v>
      </c>
      <c r="E14" s="92" t="s">
        <v>548</v>
      </c>
      <c r="F14" s="76" t="s">
        <v>64</v>
      </c>
      <c r="G14" s="76" t="s">
        <v>64</v>
      </c>
      <c r="H14" s="76" t="s">
        <v>64</v>
      </c>
      <c r="I14" s="77">
        <f t="shared" si="2"/>
        <v>0</v>
      </c>
      <c r="J14" s="97" t="s">
        <v>16</v>
      </c>
      <c r="M14" s="24"/>
      <c r="N14" s="24"/>
      <c r="O14" s="24"/>
      <c r="P14" s="24"/>
      <c r="Q14" s="24"/>
      <c r="R14" s="24"/>
    </row>
    <row r="15" spans="1:18">
      <c r="A15" s="88">
        <f t="shared" ca="1" si="1"/>
        <v>11</v>
      </c>
      <c r="B15" s="86" t="s">
        <v>448</v>
      </c>
      <c r="C15" s="101" t="s">
        <v>141</v>
      </c>
      <c r="D15" s="102" t="s">
        <v>125</v>
      </c>
      <c r="E15" s="90" t="s">
        <v>549</v>
      </c>
      <c r="F15" s="76" t="s">
        <v>64</v>
      </c>
      <c r="G15" s="76" t="s">
        <v>64</v>
      </c>
      <c r="H15" s="76" t="s">
        <v>64</v>
      </c>
      <c r="I15" s="77">
        <f t="shared" si="2"/>
        <v>0</v>
      </c>
      <c r="J15" s="97" t="s">
        <v>16</v>
      </c>
      <c r="M15" s="24"/>
      <c r="N15" s="24"/>
      <c r="O15" s="24"/>
      <c r="P15" s="24"/>
      <c r="Q15" s="24"/>
      <c r="R15" s="24"/>
    </row>
    <row r="16" spans="1:18">
      <c r="A16" s="88">
        <f t="shared" ca="1" si="1"/>
        <v>12</v>
      </c>
      <c r="B16" s="86" t="s">
        <v>449</v>
      </c>
      <c r="C16" s="101" t="s">
        <v>81</v>
      </c>
      <c r="D16" s="102" t="s">
        <v>127</v>
      </c>
      <c r="E16" s="89" t="s">
        <v>1194</v>
      </c>
      <c r="F16" s="76" t="s">
        <v>64</v>
      </c>
      <c r="G16" s="76" t="s">
        <v>64</v>
      </c>
      <c r="H16" s="76" t="s">
        <v>64</v>
      </c>
      <c r="I16" s="77">
        <f t="shared" si="2"/>
        <v>0</v>
      </c>
      <c r="J16" s="97" t="s">
        <v>16</v>
      </c>
      <c r="M16" s="24"/>
      <c r="N16" s="24"/>
      <c r="O16" s="24"/>
      <c r="P16" s="24"/>
      <c r="Q16" s="24"/>
      <c r="R16" s="24"/>
    </row>
    <row r="17" spans="1:18">
      <c r="A17" s="88">
        <f t="shared" ca="1" si="1"/>
        <v>13</v>
      </c>
      <c r="B17" s="86" t="s">
        <v>450</v>
      </c>
      <c r="C17" s="101" t="s">
        <v>81</v>
      </c>
      <c r="D17" s="102" t="s">
        <v>125</v>
      </c>
      <c r="E17" s="90" t="s">
        <v>1094</v>
      </c>
      <c r="F17" s="76" t="s">
        <v>64</v>
      </c>
      <c r="G17" s="76" t="s">
        <v>64</v>
      </c>
      <c r="H17" s="76" t="s">
        <v>64</v>
      </c>
      <c r="I17" s="77">
        <f t="shared" si="2"/>
        <v>0</v>
      </c>
      <c r="J17" s="97" t="s">
        <v>16</v>
      </c>
      <c r="M17" s="24"/>
      <c r="N17" s="24"/>
      <c r="O17" s="24"/>
      <c r="P17" s="24"/>
      <c r="Q17" s="24"/>
      <c r="R17" s="24"/>
    </row>
    <row r="18" spans="1:18">
      <c r="A18" s="88">
        <f t="shared" ca="1" si="1"/>
        <v>14</v>
      </c>
      <c r="B18" s="86" t="s">
        <v>451</v>
      </c>
      <c r="C18" s="101" t="s">
        <v>81</v>
      </c>
      <c r="D18" s="102" t="s">
        <v>126</v>
      </c>
      <c r="E18" s="89" t="s">
        <v>1201</v>
      </c>
      <c r="F18" s="76" t="s">
        <v>64</v>
      </c>
      <c r="G18" s="76" t="s">
        <v>64</v>
      </c>
      <c r="H18" s="76" t="s">
        <v>64</v>
      </c>
      <c r="I18" s="77">
        <f t="shared" si="2"/>
        <v>0</v>
      </c>
      <c r="J18" s="97" t="s">
        <v>16</v>
      </c>
      <c r="M18" s="24"/>
      <c r="N18" s="24"/>
      <c r="O18" s="24"/>
      <c r="P18" s="24"/>
      <c r="Q18" s="24"/>
      <c r="R18" s="24"/>
    </row>
    <row r="19" spans="1:18">
      <c r="A19" s="88">
        <f t="shared" ca="1" si="1"/>
        <v>15</v>
      </c>
      <c r="B19" s="86" t="s">
        <v>452</v>
      </c>
      <c r="C19" s="101" t="s">
        <v>81</v>
      </c>
      <c r="D19" s="102" t="s">
        <v>124</v>
      </c>
      <c r="E19" s="90" t="s">
        <v>1094</v>
      </c>
      <c r="F19" s="76" t="s">
        <v>64</v>
      </c>
      <c r="G19" s="76" t="s">
        <v>64</v>
      </c>
      <c r="H19" s="76" t="s">
        <v>64</v>
      </c>
      <c r="I19" s="77">
        <f t="shared" si="2"/>
        <v>0</v>
      </c>
      <c r="J19" s="97" t="s">
        <v>16</v>
      </c>
      <c r="M19" s="24"/>
      <c r="N19" s="24"/>
      <c r="O19" s="24"/>
      <c r="P19" s="24"/>
      <c r="Q19" s="24"/>
      <c r="R19" s="24"/>
    </row>
    <row r="20" spans="1:18">
      <c r="A20" s="88">
        <f t="shared" ca="1" si="1"/>
        <v>16</v>
      </c>
      <c r="B20" s="86" t="s">
        <v>453</v>
      </c>
      <c r="C20" s="101" t="s">
        <v>83</v>
      </c>
      <c r="D20" s="102" t="s">
        <v>127</v>
      </c>
      <c r="E20" s="89" t="s">
        <v>550</v>
      </c>
      <c r="F20" s="76" t="s">
        <v>64</v>
      </c>
      <c r="G20" s="76" t="s">
        <v>64</v>
      </c>
      <c r="H20" s="76" t="s">
        <v>64</v>
      </c>
      <c r="I20" s="77">
        <f t="shared" si="2"/>
        <v>0</v>
      </c>
      <c r="J20" s="97" t="s">
        <v>16</v>
      </c>
      <c r="M20" s="24"/>
      <c r="N20" s="24"/>
      <c r="O20" s="24"/>
      <c r="P20" s="24"/>
      <c r="Q20" s="24"/>
      <c r="R20" s="24"/>
    </row>
    <row r="21" spans="1:18">
      <c r="A21" s="88">
        <f t="shared" ca="1" si="1"/>
        <v>17</v>
      </c>
      <c r="B21" s="86" t="s">
        <v>454</v>
      </c>
      <c r="C21" s="101" t="s">
        <v>83</v>
      </c>
      <c r="D21" s="102" t="s">
        <v>125</v>
      </c>
      <c r="E21" s="90" t="s">
        <v>551</v>
      </c>
      <c r="F21" s="76" t="s">
        <v>64</v>
      </c>
      <c r="G21" s="76" t="s">
        <v>64</v>
      </c>
      <c r="H21" s="76" t="s">
        <v>64</v>
      </c>
      <c r="I21" s="77">
        <f t="shared" si="2"/>
        <v>0</v>
      </c>
      <c r="J21" s="97" t="s">
        <v>16</v>
      </c>
      <c r="M21" s="24"/>
      <c r="N21" s="24"/>
      <c r="O21" s="24"/>
      <c r="P21" s="24"/>
      <c r="Q21" s="24"/>
      <c r="R21" s="24"/>
    </row>
    <row r="22" spans="1:18">
      <c r="A22" s="88">
        <f t="shared" ca="1" si="1"/>
        <v>18</v>
      </c>
      <c r="B22" s="86" t="s">
        <v>1192</v>
      </c>
      <c r="C22" s="101" t="s">
        <v>83</v>
      </c>
      <c r="D22" s="102" t="s">
        <v>126</v>
      </c>
      <c r="E22" s="89" t="s">
        <v>1193</v>
      </c>
      <c r="F22" s="76" t="s">
        <v>64</v>
      </c>
      <c r="G22" s="76" t="s">
        <v>64</v>
      </c>
      <c r="H22" s="76" t="s">
        <v>64</v>
      </c>
      <c r="I22" s="77">
        <f t="shared" si="2"/>
        <v>0</v>
      </c>
      <c r="J22" s="97" t="s">
        <v>16</v>
      </c>
      <c r="M22" s="24"/>
      <c r="N22" s="24"/>
      <c r="O22" s="24"/>
      <c r="P22" s="24"/>
      <c r="Q22" s="24"/>
      <c r="R22" s="24"/>
    </row>
    <row r="23" spans="1:18">
      <c r="A23" s="88">
        <f t="shared" ca="1" si="1"/>
        <v>19</v>
      </c>
      <c r="B23" s="86" t="s">
        <v>455</v>
      </c>
      <c r="C23" s="101" t="s">
        <v>83</v>
      </c>
      <c r="D23" s="102" t="s">
        <v>124</v>
      </c>
      <c r="E23" s="90" t="s">
        <v>1094</v>
      </c>
      <c r="F23" s="76" t="s">
        <v>64</v>
      </c>
      <c r="G23" s="76" t="s">
        <v>64</v>
      </c>
      <c r="H23" s="76" t="s">
        <v>64</v>
      </c>
      <c r="I23" s="77">
        <f t="shared" si="2"/>
        <v>0</v>
      </c>
      <c r="J23" s="97" t="s">
        <v>16</v>
      </c>
      <c r="M23" s="24"/>
      <c r="N23" s="24"/>
      <c r="O23" s="24"/>
      <c r="P23" s="24"/>
      <c r="Q23" s="24"/>
      <c r="R23" s="24"/>
    </row>
    <row r="24" spans="1:18">
      <c r="A24" s="88">
        <f t="shared" ca="1" si="1"/>
        <v>20</v>
      </c>
      <c r="B24" s="86" t="s">
        <v>263</v>
      </c>
      <c r="C24" s="101" t="s">
        <v>91</v>
      </c>
      <c r="D24" s="102" t="s">
        <v>127</v>
      </c>
      <c r="E24" s="90" t="s">
        <v>1203</v>
      </c>
      <c r="F24" s="76" t="s">
        <v>64</v>
      </c>
      <c r="G24" s="76" t="s">
        <v>64</v>
      </c>
      <c r="H24" s="76" t="s">
        <v>64</v>
      </c>
      <c r="I24" s="77">
        <f t="shared" si="2"/>
        <v>0</v>
      </c>
      <c r="J24" s="97" t="s">
        <v>16</v>
      </c>
      <c r="M24" s="24"/>
      <c r="N24" s="24"/>
      <c r="O24" s="24"/>
      <c r="P24" s="24"/>
      <c r="Q24" s="24"/>
      <c r="R24" s="24"/>
    </row>
    <row r="25" spans="1:18">
      <c r="A25" s="88">
        <f t="shared" ca="1" si="1"/>
        <v>21</v>
      </c>
      <c r="B25" s="86" t="s">
        <v>261</v>
      </c>
      <c r="C25" s="101" t="s">
        <v>91</v>
      </c>
      <c r="D25" s="102" t="s">
        <v>125</v>
      </c>
      <c r="E25" s="90" t="s">
        <v>1204</v>
      </c>
      <c r="F25" s="76" t="s">
        <v>64</v>
      </c>
      <c r="G25" s="76" t="s">
        <v>64</v>
      </c>
      <c r="H25" s="76" t="s">
        <v>64</v>
      </c>
      <c r="I25" s="77">
        <f t="shared" si="2"/>
        <v>0</v>
      </c>
      <c r="J25" s="97" t="s">
        <v>16</v>
      </c>
      <c r="M25" s="24"/>
      <c r="N25" s="24"/>
      <c r="O25" s="24"/>
      <c r="P25" s="24"/>
      <c r="Q25" s="24"/>
      <c r="R25" s="24"/>
    </row>
    <row r="26" spans="1:18">
      <c r="A26" s="88">
        <f t="shared" ca="1" si="1"/>
        <v>22</v>
      </c>
      <c r="B26" s="86" t="s">
        <v>456</v>
      </c>
      <c r="C26" s="101" t="s">
        <v>91</v>
      </c>
      <c r="D26" s="102" t="s">
        <v>126</v>
      </c>
      <c r="E26" s="90" t="s">
        <v>1205</v>
      </c>
      <c r="F26" s="76" t="s">
        <v>64</v>
      </c>
      <c r="G26" s="76" t="s">
        <v>64</v>
      </c>
      <c r="H26" s="76" t="s">
        <v>64</v>
      </c>
      <c r="I26" s="77">
        <f t="shared" si="2"/>
        <v>0</v>
      </c>
      <c r="J26" s="97" t="s">
        <v>16</v>
      </c>
      <c r="M26" s="24"/>
      <c r="N26" s="24"/>
      <c r="O26" s="24"/>
      <c r="P26" s="24"/>
      <c r="Q26" s="24"/>
      <c r="R26" s="24"/>
    </row>
    <row r="27" spans="1:18">
      <c r="A27" s="88">
        <f t="shared" ca="1" si="1"/>
        <v>23</v>
      </c>
      <c r="B27" s="86" t="s">
        <v>457</v>
      </c>
      <c r="C27" s="101" t="s">
        <v>91</v>
      </c>
      <c r="D27" s="102" t="s">
        <v>124</v>
      </c>
      <c r="E27" s="90" t="s">
        <v>1206</v>
      </c>
      <c r="F27" s="76" t="s">
        <v>64</v>
      </c>
      <c r="G27" s="76" t="s">
        <v>64</v>
      </c>
      <c r="H27" s="76" t="s">
        <v>64</v>
      </c>
      <c r="I27" s="77">
        <f t="shared" si="2"/>
        <v>0</v>
      </c>
      <c r="J27" s="97" t="s">
        <v>16</v>
      </c>
      <c r="M27" s="24"/>
      <c r="N27" s="24"/>
      <c r="O27" s="24"/>
      <c r="P27" s="24"/>
      <c r="Q27" s="24"/>
      <c r="R27" s="24"/>
    </row>
    <row r="28" spans="1:18">
      <c r="A28" s="88">
        <f t="shared" ca="1" si="1"/>
        <v>24</v>
      </c>
      <c r="B28" s="86" t="s">
        <v>458</v>
      </c>
      <c r="C28" s="101" t="s">
        <v>91</v>
      </c>
      <c r="D28" s="102" t="s">
        <v>123</v>
      </c>
      <c r="E28" s="90" t="s">
        <v>1207</v>
      </c>
      <c r="F28" s="76" t="s">
        <v>64</v>
      </c>
      <c r="G28" s="76" t="s">
        <v>64</v>
      </c>
      <c r="H28" s="76" t="s">
        <v>64</v>
      </c>
      <c r="I28" s="77">
        <f t="shared" si="2"/>
        <v>0</v>
      </c>
      <c r="J28" s="97" t="s">
        <v>16</v>
      </c>
      <c r="M28" s="24"/>
      <c r="N28" s="24"/>
      <c r="O28" s="24"/>
      <c r="P28" s="24"/>
      <c r="Q28" s="24"/>
      <c r="R28" s="24"/>
    </row>
    <row r="29" spans="1:18">
      <c r="A29" s="88">
        <f t="shared" ca="1" si="1"/>
        <v>25</v>
      </c>
      <c r="B29" s="86" t="s">
        <v>260</v>
      </c>
      <c r="C29" s="101" t="s">
        <v>91</v>
      </c>
      <c r="D29" s="102" t="s">
        <v>129</v>
      </c>
      <c r="E29" s="90" t="s">
        <v>1208</v>
      </c>
      <c r="F29" s="76" t="s">
        <v>64</v>
      </c>
      <c r="G29" s="76" t="s">
        <v>64</v>
      </c>
      <c r="H29" s="76" t="s">
        <v>64</v>
      </c>
      <c r="I29" s="77">
        <f t="shared" si="2"/>
        <v>0</v>
      </c>
      <c r="J29" s="97" t="s">
        <v>16</v>
      </c>
    </row>
    <row r="30" spans="1:18">
      <c r="A30" s="88">
        <f t="shared" ca="1" si="1"/>
        <v>26</v>
      </c>
      <c r="B30" s="86" t="s">
        <v>459</v>
      </c>
      <c r="C30" s="101" t="s">
        <v>91</v>
      </c>
      <c r="D30" s="102" t="s">
        <v>130</v>
      </c>
      <c r="E30" s="90" t="s">
        <v>1122</v>
      </c>
      <c r="F30" s="76" t="s">
        <v>64</v>
      </c>
      <c r="G30" s="76" t="s">
        <v>64</v>
      </c>
      <c r="H30" s="76" t="s">
        <v>64</v>
      </c>
      <c r="I30" s="77">
        <f t="shared" si="2"/>
        <v>0</v>
      </c>
      <c r="J30" s="97" t="s">
        <v>16</v>
      </c>
    </row>
    <row r="31" spans="1:18">
      <c r="A31" s="88">
        <f t="shared" ca="1" si="1"/>
        <v>27</v>
      </c>
      <c r="B31" s="86" t="s">
        <v>460</v>
      </c>
      <c r="C31" s="101" t="s">
        <v>91</v>
      </c>
      <c r="D31" s="102" t="s">
        <v>131</v>
      </c>
      <c r="E31" s="90" t="s">
        <v>1123</v>
      </c>
      <c r="F31" s="76" t="s">
        <v>64</v>
      </c>
      <c r="G31" s="76" t="s">
        <v>64</v>
      </c>
      <c r="H31" s="76" t="s">
        <v>64</v>
      </c>
      <c r="I31" s="77">
        <f t="shared" si="2"/>
        <v>0</v>
      </c>
      <c r="J31" s="97" t="s">
        <v>16</v>
      </c>
    </row>
    <row r="32" spans="1:18">
      <c r="A32" s="88">
        <f t="shared" ca="1" si="1"/>
        <v>28</v>
      </c>
      <c r="B32" s="86" t="s">
        <v>461</v>
      </c>
      <c r="C32" s="101" t="s">
        <v>91</v>
      </c>
      <c r="D32" s="102" t="s">
        <v>132</v>
      </c>
      <c r="E32" s="90" t="s">
        <v>1124</v>
      </c>
      <c r="F32" s="76" t="s">
        <v>64</v>
      </c>
      <c r="G32" s="76" t="s">
        <v>64</v>
      </c>
      <c r="H32" s="76" t="s">
        <v>64</v>
      </c>
      <c r="I32" s="77">
        <f t="shared" si="2"/>
        <v>0</v>
      </c>
      <c r="J32" s="97" t="s">
        <v>16</v>
      </c>
    </row>
    <row r="33" spans="1:10" s="84" customFormat="1">
      <c r="A33" s="88">
        <f t="shared" ca="1" si="1"/>
        <v>29</v>
      </c>
      <c r="B33" s="86" t="s">
        <v>462</v>
      </c>
      <c r="C33" s="101" t="s">
        <v>91</v>
      </c>
      <c r="D33" s="102" t="s">
        <v>133</v>
      </c>
      <c r="E33" s="90" t="s">
        <v>552</v>
      </c>
      <c r="F33" s="76" t="s">
        <v>64</v>
      </c>
      <c r="G33" s="76" t="s">
        <v>64</v>
      </c>
      <c r="H33" s="76" t="s">
        <v>64</v>
      </c>
      <c r="I33" s="77">
        <f t="shared" si="2"/>
        <v>0</v>
      </c>
      <c r="J33" s="97" t="s">
        <v>16</v>
      </c>
    </row>
    <row r="34" spans="1:10" s="84" customFormat="1">
      <c r="A34" s="88">
        <f t="shared" ca="1" si="1"/>
        <v>30</v>
      </c>
      <c r="B34" s="86" t="s">
        <v>463</v>
      </c>
      <c r="C34" s="101" t="s">
        <v>91</v>
      </c>
      <c r="D34" s="102" t="s">
        <v>134</v>
      </c>
      <c r="E34" s="90" t="s">
        <v>553</v>
      </c>
      <c r="F34" s="76" t="s">
        <v>64</v>
      </c>
      <c r="G34" s="76" t="s">
        <v>64</v>
      </c>
      <c r="H34" s="76" t="s">
        <v>64</v>
      </c>
      <c r="I34" s="77">
        <f t="shared" si="2"/>
        <v>0</v>
      </c>
      <c r="J34" s="97" t="s">
        <v>16</v>
      </c>
    </row>
    <row r="35" spans="1:10" s="84" customFormat="1">
      <c r="A35" s="88">
        <f t="shared" ca="1" si="1"/>
        <v>31</v>
      </c>
      <c r="B35" s="86" t="s">
        <v>464</v>
      </c>
      <c r="C35" s="101" t="s">
        <v>91</v>
      </c>
      <c r="D35" s="102" t="s">
        <v>135</v>
      </c>
      <c r="E35" s="90" t="s">
        <v>554</v>
      </c>
      <c r="F35" s="76" t="s">
        <v>64</v>
      </c>
      <c r="G35" s="76" t="s">
        <v>64</v>
      </c>
      <c r="H35" s="76" t="s">
        <v>64</v>
      </c>
      <c r="I35" s="77">
        <f t="shared" si="2"/>
        <v>0</v>
      </c>
      <c r="J35" s="97" t="s">
        <v>16</v>
      </c>
    </row>
    <row r="36" spans="1:10" s="84" customFormat="1">
      <c r="A36" s="88">
        <f t="shared" ca="1" si="1"/>
        <v>32</v>
      </c>
      <c r="B36" s="86" t="s">
        <v>465</v>
      </c>
      <c r="C36" s="101" t="s">
        <v>91</v>
      </c>
      <c r="D36" s="102" t="s">
        <v>152</v>
      </c>
      <c r="E36" s="90" t="s">
        <v>555</v>
      </c>
      <c r="F36" s="76" t="s">
        <v>64</v>
      </c>
      <c r="G36" s="76" t="s">
        <v>64</v>
      </c>
      <c r="H36" s="76" t="s">
        <v>64</v>
      </c>
      <c r="I36" s="77">
        <f t="shared" si="2"/>
        <v>0</v>
      </c>
      <c r="J36" s="97" t="s">
        <v>16</v>
      </c>
    </row>
    <row r="37" spans="1:10" s="84" customFormat="1">
      <c r="A37" s="88">
        <f t="shared" ca="1" si="1"/>
        <v>33</v>
      </c>
      <c r="B37" s="86" t="s">
        <v>466</v>
      </c>
      <c r="C37" s="101" t="s">
        <v>91</v>
      </c>
      <c r="D37" s="102" t="s">
        <v>151</v>
      </c>
      <c r="E37" s="90" t="s">
        <v>556</v>
      </c>
      <c r="F37" s="76" t="s">
        <v>64</v>
      </c>
      <c r="G37" s="76" t="s">
        <v>64</v>
      </c>
      <c r="H37" s="76" t="s">
        <v>64</v>
      </c>
      <c r="I37" s="77">
        <f t="shared" si="2"/>
        <v>0</v>
      </c>
      <c r="J37" s="97" t="s">
        <v>16</v>
      </c>
    </row>
    <row r="38" spans="1:10" s="84" customFormat="1">
      <c r="A38" s="88">
        <f t="shared" ca="1" si="1"/>
        <v>34</v>
      </c>
      <c r="B38" s="86" t="s">
        <v>467</v>
      </c>
      <c r="C38" s="101" t="s">
        <v>91</v>
      </c>
      <c r="D38" s="102" t="s">
        <v>567</v>
      </c>
      <c r="E38" s="90" t="s">
        <v>1209</v>
      </c>
      <c r="F38" s="76" t="s">
        <v>64</v>
      </c>
      <c r="G38" s="76" t="s">
        <v>64</v>
      </c>
      <c r="H38" s="76" t="s">
        <v>64</v>
      </c>
      <c r="I38" s="77">
        <f t="shared" si="2"/>
        <v>0</v>
      </c>
      <c r="J38" s="97" t="s">
        <v>16</v>
      </c>
    </row>
    <row r="39" spans="1:10" s="84" customFormat="1">
      <c r="A39" s="88">
        <f t="shared" ca="1" si="1"/>
        <v>35</v>
      </c>
      <c r="B39" s="86" t="s">
        <v>468</v>
      </c>
      <c r="C39" s="101" t="s">
        <v>91</v>
      </c>
      <c r="D39" s="102" t="s">
        <v>568</v>
      </c>
      <c r="E39" s="90" t="s">
        <v>1210</v>
      </c>
      <c r="F39" s="76" t="s">
        <v>64</v>
      </c>
      <c r="G39" s="76" t="s">
        <v>64</v>
      </c>
      <c r="H39" s="76" t="s">
        <v>64</v>
      </c>
      <c r="I39" s="77">
        <f t="shared" si="2"/>
        <v>0</v>
      </c>
      <c r="J39" s="97" t="s">
        <v>16</v>
      </c>
    </row>
    <row r="40" spans="1:10" s="84" customFormat="1">
      <c r="A40" s="88">
        <f t="shared" ca="1" si="1"/>
        <v>36</v>
      </c>
      <c r="B40" s="86" t="s">
        <v>469</v>
      </c>
      <c r="C40" s="101" t="s">
        <v>91</v>
      </c>
      <c r="D40" s="102" t="s">
        <v>569</v>
      </c>
      <c r="E40" s="90" t="s">
        <v>1209</v>
      </c>
      <c r="F40" s="76" t="s">
        <v>64</v>
      </c>
      <c r="G40" s="76" t="s">
        <v>64</v>
      </c>
      <c r="H40" s="76" t="s">
        <v>64</v>
      </c>
      <c r="I40" s="77">
        <f t="shared" si="2"/>
        <v>0</v>
      </c>
      <c r="J40" s="97" t="s">
        <v>16</v>
      </c>
    </row>
    <row r="41" spans="1:10" s="84" customFormat="1">
      <c r="A41" s="88">
        <f t="shared" ca="1" si="1"/>
        <v>37</v>
      </c>
      <c r="B41" s="86" t="s">
        <v>470</v>
      </c>
      <c r="C41" s="101" t="s">
        <v>91</v>
      </c>
      <c r="D41" s="102" t="s">
        <v>570</v>
      </c>
      <c r="E41" s="90" t="s">
        <v>1210</v>
      </c>
      <c r="F41" s="76" t="s">
        <v>64</v>
      </c>
      <c r="G41" s="76" t="s">
        <v>64</v>
      </c>
      <c r="H41" s="76" t="s">
        <v>64</v>
      </c>
      <c r="I41" s="77">
        <f t="shared" si="2"/>
        <v>0</v>
      </c>
      <c r="J41" s="97" t="s">
        <v>16</v>
      </c>
    </row>
    <row r="42" spans="1:10">
      <c r="A42" s="88">
        <f t="shared" ca="1" si="1"/>
        <v>38</v>
      </c>
      <c r="B42" s="86" t="s">
        <v>471</v>
      </c>
      <c r="C42" s="101" t="s">
        <v>92</v>
      </c>
      <c r="D42" s="102" t="s">
        <v>127</v>
      </c>
      <c r="E42" s="90" t="s">
        <v>1211</v>
      </c>
      <c r="F42" s="76" t="s">
        <v>64</v>
      </c>
      <c r="G42" s="76" t="s">
        <v>64</v>
      </c>
      <c r="H42" s="76" t="s">
        <v>64</v>
      </c>
      <c r="I42" s="77">
        <f t="shared" si="2"/>
        <v>0</v>
      </c>
      <c r="J42" s="97" t="s">
        <v>16</v>
      </c>
    </row>
    <row r="43" spans="1:10">
      <c r="A43" s="88">
        <f t="shared" ca="1" si="1"/>
        <v>39</v>
      </c>
      <c r="B43" s="86" t="s">
        <v>472</v>
      </c>
      <c r="C43" s="101" t="s">
        <v>92</v>
      </c>
      <c r="D43" s="102" t="s">
        <v>125</v>
      </c>
      <c r="E43" s="89" t="s">
        <v>1212</v>
      </c>
      <c r="F43" s="76" t="s">
        <v>64</v>
      </c>
      <c r="G43" s="76" t="s">
        <v>64</v>
      </c>
      <c r="H43" s="76" t="s">
        <v>64</v>
      </c>
      <c r="I43" s="77">
        <f t="shared" si="2"/>
        <v>0</v>
      </c>
      <c r="J43" s="97" t="s">
        <v>16</v>
      </c>
    </row>
    <row r="44" spans="1:10">
      <c r="A44" s="88">
        <f t="shared" ca="1" si="1"/>
        <v>40</v>
      </c>
      <c r="B44" s="86" t="s">
        <v>473</v>
      </c>
      <c r="C44" s="101" t="s">
        <v>92</v>
      </c>
      <c r="D44" s="102" t="s">
        <v>126</v>
      </c>
      <c r="E44" s="91" t="s">
        <v>1213</v>
      </c>
      <c r="F44" s="76" t="s">
        <v>64</v>
      </c>
      <c r="G44" s="76" t="s">
        <v>64</v>
      </c>
      <c r="H44" s="76" t="s">
        <v>64</v>
      </c>
      <c r="I44" s="77">
        <f t="shared" si="2"/>
        <v>0</v>
      </c>
      <c r="J44" s="97" t="s">
        <v>16</v>
      </c>
    </row>
    <row r="45" spans="1:10">
      <c r="A45" s="88">
        <f t="shared" ca="1" si="1"/>
        <v>41</v>
      </c>
      <c r="B45" s="86" t="s">
        <v>474</v>
      </c>
      <c r="C45" s="101" t="s">
        <v>92</v>
      </c>
      <c r="D45" s="102" t="s">
        <v>124</v>
      </c>
      <c r="E45" s="91" t="s">
        <v>1214</v>
      </c>
      <c r="F45" s="76" t="s">
        <v>64</v>
      </c>
      <c r="G45" s="76" t="s">
        <v>64</v>
      </c>
      <c r="H45" s="76" t="s">
        <v>64</v>
      </c>
      <c r="I45" s="77">
        <f t="shared" si="2"/>
        <v>0</v>
      </c>
      <c r="J45" s="97" t="s">
        <v>16</v>
      </c>
    </row>
    <row r="46" spans="1:10">
      <c r="A46" s="88">
        <f t="shared" ca="1" si="1"/>
        <v>42</v>
      </c>
      <c r="B46" s="86" t="s">
        <v>475</v>
      </c>
      <c r="C46" s="101" t="s">
        <v>92</v>
      </c>
      <c r="D46" s="102" t="s">
        <v>123</v>
      </c>
      <c r="E46" s="91" t="s">
        <v>1215</v>
      </c>
      <c r="F46" s="76" t="s">
        <v>64</v>
      </c>
      <c r="G46" s="76" t="s">
        <v>64</v>
      </c>
      <c r="H46" s="76" t="s">
        <v>64</v>
      </c>
      <c r="I46" s="77">
        <f t="shared" si="2"/>
        <v>0</v>
      </c>
      <c r="J46" s="97" t="s">
        <v>16</v>
      </c>
    </row>
    <row r="47" spans="1:10">
      <c r="A47" s="88">
        <f t="shared" ca="1" si="1"/>
        <v>43</v>
      </c>
      <c r="B47" s="86" t="s">
        <v>476</v>
      </c>
      <c r="C47" s="101" t="s">
        <v>92</v>
      </c>
      <c r="D47" s="102" t="s">
        <v>129</v>
      </c>
      <c r="E47" s="91" t="s">
        <v>1216</v>
      </c>
      <c r="F47" s="76" t="s">
        <v>64</v>
      </c>
      <c r="G47" s="76" t="s">
        <v>64</v>
      </c>
      <c r="H47" s="76" t="s">
        <v>64</v>
      </c>
      <c r="I47" s="77">
        <f t="shared" si="2"/>
        <v>0</v>
      </c>
      <c r="J47" s="97" t="s">
        <v>16</v>
      </c>
    </row>
    <row r="48" spans="1:10">
      <c r="A48" s="88">
        <f t="shared" ca="1" si="1"/>
        <v>44</v>
      </c>
      <c r="B48" s="86" t="s">
        <v>477</v>
      </c>
      <c r="C48" s="101" t="s">
        <v>92</v>
      </c>
      <c r="D48" s="102" t="s">
        <v>130</v>
      </c>
      <c r="E48" s="91" t="s">
        <v>1122</v>
      </c>
      <c r="F48" s="76" t="s">
        <v>64</v>
      </c>
      <c r="G48" s="76" t="s">
        <v>64</v>
      </c>
      <c r="H48" s="76" t="s">
        <v>64</v>
      </c>
      <c r="I48" s="77">
        <f t="shared" si="2"/>
        <v>0</v>
      </c>
      <c r="J48" s="97" t="s">
        <v>16</v>
      </c>
    </row>
    <row r="49" spans="1:10">
      <c r="A49" s="88">
        <f t="shared" ca="1" si="1"/>
        <v>45</v>
      </c>
      <c r="B49" s="86" t="s">
        <v>478</v>
      </c>
      <c r="C49" s="101" t="s">
        <v>92</v>
      </c>
      <c r="D49" s="102" t="s">
        <v>131</v>
      </c>
      <c r="E49" s="90" t="s">
        <v>1123</v>
      </c>
      <c r="F49" s="76" t="s">
        <v>64</v>
      </c>
      <c r="G49" s="76" t="s">
        <v>64</v>
      </c>
      <c r="H49" s="76" t="s">
        <v>64</v>
      </c>
      <c r="I49" s="77">
        <f t="shared" si="2"/>
        <v>0</v>
      </c>
      <c r="J49" s="97" t="s">
        <v>16</v>
      </c>
    </row>
    <row r="50" spans="1:10">
      <c r="A50" s="88">
        <f t="shared" ca="1" si="1"/>
        <v>46</v>
      </c>
      <c r="B50" s="86" t="s">
        <v>479</v>
      </c>
      <c r="C50" s="101" t="s">
        <v>92</v>
      </c>
      <c r="D50" s="102" t="s">
        <v>132</v>
      </c>
      <c r="E50" s="90" t="s">
        <v>1124</v>
      </c>
      <c r="F50" s="76" t="s">
        <v>64</v>
      </c>
      <c r="G50" s="76" t="s">
        <v>64</v>
      </c>
      <c r="H50" s="76" t="s">
        <v>64</v>
      </c>
      <c r="I50" s="77">
        <f t="shared" si="2"/>
        <v>0</v>
      </c>
      <c r="J50" s="97" t="s">
        <v>16</v>
      </c>
    </row>
    <row r="51" spans="1:10">
      <c r="A51" s="88">
        <f t="shared" ca="1" si="1"/>
        <v>47</v>
      </c>
      <c r="B51" s="86" t="s">
        <v>480</v>
      </c>
      <c r="C51" s="101" t="s">
        <v>92</v>
      </c>
      <c r="D51" s="102" t="s">
        <v>133</v>
      </c>
      <c r="E51" s="90" t="s">
        <v>557</v>
      </c>
      <c r="F51" s="76" t="s">
        <v>64</v>
      </c>
      <c r="G51" s="76" t="s">
        <v>64</v>
      </c>
      <c r="H51" s="76" t="s">
        <v>64</v>
      </c>
      <c r="I51" s="77">
        <f t="shared" si="2"/>
        <v>0</v>
      </c>
      <c r="J51" s="97" t="s">
        <v>16</v>
      </c>
    </row>
    <row r="52" spans="1:10">
      <c r="A52" s="88">
        <f t="shared" ca="1" si="1"/>
        <v>48</v>
      </c>
      <c r="B52" s="86" t="s">
        <v>481</v>
      </c>
      <c r="C52" s="101" t="s">
        <v>92</v>
      </c>
      <c r="D52" s="102" t="s">
        <v>134</v>
      </c>
      <c r="E52" s="90" t="s">
        <v>558</v>
      </c>
      <c r="F52" s="76" t="s">
        <v>64</v>
      </c>
      <c r="G52" s="76" t="s">
        <v>64</v>
      </c>
      <c r="H52" s="76" t="s">
        <v>64</v>
      </c>
      <c r="I52" s="77">
        <f t="shared" si="2"/>
        <v>0</v>
      </c>
      <c r="J52" s="97" t="s">
        <v>16</v>
      </c>
    </row>
    <row r="53" spans="1:10">
      <c r="A53" s="88">
        <f t="shared" ca="1" si="1"/>
        <v>49</v>
      </c>
      <c r="B53" s="86" t="s">
        <v>482</v>
      </c>
      <c r="C53" s="101" t="s">
        <v>92</v>
      </c>
      <c r="D53" s="102" t="s">
        <v>135</v>
      </c>
      <c r="E53" s="90" t="s">
        <v>1209</v>
      </c>
      <c r="F53" s="76" t="s">
        <v>64</v>
      </c>
      <c r="G53" s="76" t="s">
        <v>64</v>
      </c>
      <c r="H53" s="76" t="s">
        <v>64</v>
      </c>
      <c r="I53" s="77">
        <f t="shared" si="2"/>
        <v>0</v>
      </c>
      <c r="J53" s="97" t="s">
        <v>16</v>
      </c>
    </row>
    <row r="54" spans="1:10">
      <c r="A54" s="88">
        <f t="shared" ca="1" si="1"/>
        <v>50</v>
      </c>
      <c r="B54" s="86" t="s">
        <v>483</v>
      </c>
      <c r="C54" s="101" t="s">
        <v>92</v>
      </c>
      <c r="D54" s="102" t="s">
        <v>152</v>
      </c>
      <c r="E54" s="90" t="s">
        <v>1210</v>
      </c>
      <c r="F54" s="76" t="s">
        <v>64</v>
      </c>
      <c r="G54" s="76" t="s">
        <v>64</v>
      </c>
      <c r="H54" s="76" t="s">
        <v>64</v>
      </c>
      <c r="I54" s="77">
        <f t="shared" si="2"/>
        <v>0</v>
      </c>
      <c r="J54" s="97" t="s">
        <v>16</v>
      </c>
    </row>
    <row r="55" spans="1:10">
      <c r="A55" s="88">
        <f t="shared" ca="1" si="1"/>
        <v>51</v>
      </c>
      <c r="B55" s="86" t="s">
        <v>484</v>
      </c>
      <c r="C55" s="101" t="s">
        <v>92</v>
      </c>
      <c r="D55" s="102" t="s">
        <v>151</v>
      </c>
      <c r="E55" s="90" t="s">
        <v>1209</v>
      </c>
      <c r="F55" s="76" t="s">
        <v>64</v>
      </c>
      <c r="G55" s="76" t="s">
        <v>64</v>
      </c>
      <c r="H55" s="76" t="s">
        <v>64</v>
      </c>
      <c r="I55" s="77">
        <f t="shared" si="2"/>
        <v>0</v>
      </c>
      <c r="J55" s="97" t="s">
        <v>16</v>
      </c>
    </row>
    <row r="56" spans="1:10">
      <c r="A56" s="88">
        <f t="shared" ca="1" si="1"/>
        <v>52</v>
      </c>
      <c r="B56" s="86" t="s">
        <v>485</v>
      </c>
      <c r="C56" s="101" t="s">
        <v>92</v>
      </c>
      <c r="D56" s="102" t="s">
        <v>567</v>
      </c>
      <c r="E56" s="91" t="s">
        <v>1210</v>
      </c>
      <c r="F56" s="76" t="s">
        <v>64</v>
      </c>
      <c r="G56" s="76" t="s">
        <v>64</v>
      </c>
      <c r="H56" s="76" t="s">
        <v>64</v>
      </c>
      <c r="I56" s="77">
        <f t="shared" si="2"/>
        <v>0</v>
      </c>
      <c r="J56" s="97" t="s">
        <v>16</v>
      </c>
    </row>
    <row r="57" spans="1:10">
      <c r="A57" s="88">
        <f t="shared" ca="1" si="1"/>
        <v>53</v>
      </c>
      <c r="B57" s="86" t="s">
        <v>486</v>
      </c>
      <c r="C57" s="101" t="s">
        <v>93</v>
      </c>
      <c r="D57" s="102" t="s">
        <v>127</v>
      </c>
      <c r="E57" s="92" t="s">
        <v>559</v>
      </c>
      <c r="F57" s="76" t="s">
        <v>64</v>
      </c>
      <c r="G57" s="76" t="s">
        <v>64</v>
      </c>
      <c r="H57" s="76" t="s">
        <v>64</v>
      </c>
      <c r="I57" s="77">
        <f t="shared" si="2"/>
        <v>0</v>
      </c>
      <c r="J57" s="97" t="s">
        <v>16</v>
      </c>
    </row>
    <row r="58" spans="1:10">
      <c r="A58" s="88">
        <f t="shared" ca="1" si="1"/>
        <v>54</v>
      </c>
      <c r="B58" s="86" t="s">
        <v>272</v>
      </c>
      <c r="C58" s="101" t="s">
        <v>93</v>
      </c>
      <c r="D58" s="102" t="s">
        <v>125</v>
      </c>
      <c r="E58" s="90" t="s">
        <v>1125</v>
      </c>
      <c r="F58" s="76" t="s">
        <v>64</v>
      </c>
      <c r="G58" s="76" t="s">
        <v>64</v>
      </c>
      <c r="H58" s="76" t="s">
        <v>64</v>
      </c>
      <c r="I58" s="77">
        <f t="shared" si="2"/>
        <v>0</v>
      </c>
      <c r="J58" s="97" t="s">
        <v>16</v>
      </c>
    </row>
    <row r="59" spans="1:10">
      <c r="A59" s="88">
        <f t="shared" ca="1" si="1"/>
        <v>55</v>
      </c>
      <c r="B59" s="86" t="s">
        <v>487</v>
      </c>
      <c r="C59" s="101" t="s">
        <v>94</v>
      </c>
      <c r="D59" s="102" t="s">
        <v>127</v>
      </c>
      <c r="E59" s="90" t="s">
        <v>560</v>
      </c>
      <c r="F59" s="76" t="s">
        <v>64</v>
      </c>
      <c r="G59" s="76" t="s">
        <v>64</v>
      </c>
      <c r="H59" s="76" t="s">
        <v>64</v>
      </c>
      <c r="I59" s="77">
        <f t="shared" si="2"/>
        <v>0</v>
      </c>
      <c r="J59" s="97" t="s">
        <v>16</v>
      </c>
    </row>
    <row r="60" spans="1:10">
      <c r="A60" s="88">
        <f t="shared" ca="1" si="1"/>
        <v>56</v>
      </c>
      <c r="B60" s="86" t="s">
        <v>488</v>
      </c>
      <c r="C60" s="101" t="s">
        <v>94</v>
      </c>
      <c r="D60" s="102" t="s">
        <v>125</v>
      </c>
      <c r="E60" s="90" t="s">
        <v>1126</v>
      </c>
      <c r="F60" s="76" t="s">
        <v>64</v>
      </c>
      <c r="G60" s="76" t="s">
        <v>64</v>
      </c>
      <c r="H60" s="76" t="s">
        <v>64</v>
      </c>
      <c r="I60" s="77">
        <f t="shared" si="2"/>
        <v>0</v>
      </c>
      <c r="J60" s="97" t="s">
        <v>16</v>
      </c>
    </row>
    <row r="61" spans="1:10">
      <c r="A61" s="88">
        <f t="shared" ca="1" si="1"/>
        <v>57</v>
      </c>
      <c r="B61" s="86" t="s">
        <v>489</v>
      </c>
      <c r="C61" s="101" t="s">
        <v>95</v>
      </c>
      <c r="D61" s="102" t="s">
        <v>127</v>
      </c>
      <c r="E61" s="90" t="s">
        <v>1202</v>
      </c>
      <c r="F61" s="76" t="s">
        <v>64</v>
      </c>
      <c r="G61" s="76" t="s">
        <v>64</v>
      </c>
      <c r="H61" s="76" t="s">
        <v>64</v>
      </c>
      <c r="I61" s="77">
        <f t="shared" si="2"/>
        <v>0</v>
      </c>
      <c r="J61" s="97" t="s">
        <v>16</v>
      </c>
    </row>
    <row r="62" spans="1:10">
      <c r="A62" s="88">
        <f t="shared" ca="1" si="1"/>
        <v>58</v>
      </c>
      <c r="B62" s="86" t="s">
        <v>490</v>
      </c>
      <c r="C62" s="101" t="s">
        <v>95</v>
      </c>
      <c r="D62" s="102" t="s">
        <v>125</v>
      </c>
      <c r="E62" s="90" t="s">
        <v>1217</v>
      </c>
      <c r="F62" s="76" t="s">
        <v>64</v>
      </c>
      <c r="G62" s="76" t="s">
        <v>64</v>
      </c>
      <c r="H62" s="76" t="s">
        <v>64</v>
      </c>
      <c r="I62" s="77">
        <f t="shared" si="2"/>
        <v>0</v>
      </c>
      <c r="J62" s="97" t="s">
        <v>16</v>
      </c>
    </row>
    <row r="63" spans="1:10">
      <c r="A63" s="88">
        <f t="shared" ca="1" si="1"/>
        <v>59</v>
      </c>
      <c r="B63" s="86" t="s">
        <v>491</v>
      </c>
      <c r="C63" s="101" t="s">
        <v>95</v>
      </c>
      <c r="D63" s="102" t="s">
        <v>126</v>
      </c>
      <c r="E63" s="90" t="s">
        <v>1218</v>
      </c>
      <c r="F63" s="76" t="s">
        <v>64</v>
      </c>
      <c r="G63" s="76" t="s">
        <v>64</v>
      </c>
      <c r="H63" s="76" t="s">
        <v>64</v>
      </c>
      <c r="I63" s="77">
        <f t="shared" si="2"/>
        <v>0</v>
      </c>
      <c r="J63" s="97" t="s">
        <v>16</v>
      </c>
    </row>
    <row r="64" spans="1:10">
      <c r="A64" s="88">
        <f t="shared" ca="1" si="1"/>
        <v>60</v>
      </c>
      <c r="B64" s="86" t="s">
        <v>492</v>
      </c>
      <c r="C64" s="101" t="s">
        <v>111</v>
      </c>
      <c r="D64" s="102" t="s">
        <v>127</v>
      </c>
      <c r="E64" s="90" t="s">
        <v>1219</v>
      </c>
      <c r="F64" s="76" t="s">
        <v>64</v>
      </c>
      <c r="G64" s="76" t="s">
        <v>64</v>
      </c>
      <c r="H64" s="76" t="s">
        <v>64</v>
      </c>
      <c r="I64" s="77">
        <f t="shared" si="2"/>
        <v>0</v>
      </c>
      <c r="J64" s="97" t="s">
        <v>16</v>
      </c>
    </row>
    <row r="65" spans="1:10">
      <c r="A65" s="88">
        <f t="shared" ca="1" si="1"/>
        <v>61</v>
      </c>
      <c r="B65" s="86" t="s">
        <v>493</v>
      </c>
      <c r="C65" s="101" t="s">
        <v>142</v>
      </c>
      <c r="D65" s="102">
        <v>1</v>
      </c>
      <c r="E65" s="90" t="s">
        <v>1220</v>
      </c>
      <c r="F65" s="76" t="s">
        <v>64</v>
      </c>
      <c r="G65" s="76" t="s">
        <v>64</v>
      </c>
      <c r="H65" s="76" t="s">
        <v>64</v>
      </c>
      <c r="I65" s="77">
        <f t="shared" si="2"/>
        <v>0</v>
      </c>
      <c r="J65" s="97" t="s">
        <v>16</v>
      </c>
    </row>
    <row r="66" spans="1:10">
      <c r="A66" s="88">
        <f t="shared" ca="1" si="1"/>
        <v>62</v>
      </c>
      <c r="B66" s="86" t="s">
        <v>494</v>
      </c>
      <c r="C66" s="101" t="s">
        <v>142</v>
      </c>
      <c r="D66" s="102">
        <v>2</v>
      </c>
      <c r="E66" s="90" t="s">
        <v>1221</v>
      </c>
      <c r="F66" s="76" t="s">
        <v>64</v>
      </c>
      <c r="G66" s="76" t="s">
        <v>64</v>
      </c>
      <c r="H66" s="76" t="s">
        <v>64</v>
      </c>
      <c r="I66" s="77">
        <f t="shared" si="2"/>
        <v>0</v>
      </c>
      <c r="J66" s="97" t="s">
        <v>16</v>
      </c>
    </row>
    <row r="67" spans="1:10">
      <c r="A67" s="88">
        <f t="shared" ca="1" si="1"/>
        <v>63</v>
      </c>
      <c r="B67" s="86" t="s">
        <v>495</v>
      </c>
      <c r="C67" s="101" t="s">
        <v>142</v>
      </c>
      <c r="D67" s="102">
        <v>5</v>
      </c>
      <c r="E67" s="90" t="s">
        <v>1222</v>
      </c>
      <c r="F67" s="76" t="s">
        <v>64</v>
      </c>
      <c r="G67" s="76" t="s">
        <v>64</v>
      </c>
      <c r="H67" s="76" t="s">
        <v>64</v>
      </c>
      <c r="I67" s="77">
        <f t="shared" si="2"/>
        <v>0</v>
      </c>
      <c r="J67" s="97" t="s">
        <v>16</v>
      </c>
    </row>
    <row r="68" spans="1:10">
      <c r="A68" s="88">
        <f t="shared" ca="1" si="1"/>
        <v>64</v>
      </c>
      <c r="B68" s="86" t="s">
        <v>496</v>
      </c>
      <c r="C68" s="101" t="s">
        <v>142</v>
      </c>
      <c r="D68" s="102">
        <v>6</v>
      </c>
      <c r="E68" s="90" t="s">
        <v>1223</v>
      </c>
      <c r="F68" s="76" t="s">
        <v>64</v>
      </c>
      <c r="G68" s="76" t="s">
        <v>64</v>
      </c>
      <c r="H68" s="76" t="s">
        <v>64</v>
      </c>
      <c r="I68" s="77">
        <f t="shared" si="2"/>
        <v>0</v>
      </c>
      <c r="J68" s="97" t="s">
        <v>16</v>
      </c>
    </row>
    <row r="69" spans="1:10">
      <c r="A69" s="88">
        <f t="shared" ca="1" si="1"/>
        <v>65</v>
      </c>
      <c r="B69" s="86" t="s">
        <v>497</v>
      </c>
      <c r="C69" s="101" t="s">
        <v>142</v>
      </c>
      <c r="D69" s="102">
        <v>3</v>
      </c>
      <c r="E69" s="90" t="s">
        <v>1224</v>
      </c>
      <c r="F69" s="76" t="s">
        <v>64</v>
      </c>
      <c r="G69" s="76" t="s">
        <v>64</v>
      </c>
      <c r="H69" s="76" t="s">
        <v>64</v>
      </c>
      <c r="I69" s="77">
        <f t="shared" si="2"/>
        <v>0</v>
      </c>
      <c r="J69" s="97" t="s">
        <v>16</v>
      </c>
    </row>
    <row r="70" spans="1:10">
      <c r="A70" s="88">
        <f t="shared" ref="A70:A123" ca="1" si="3">IF(E70 = "","",INDIRECT(ADDRESS(ROW()-1,COLUMN()))+1)</f>
        <v>66</v>
      </c>
      <c r="B70" s="86" t="s">
        <v>498</v>
      </c>
      <c r="C70" s="101" t="s">
        <v>142</v>
      </c>
      <c r="D70" s="102">
        <v>4</v>
      </c>
      <c r="E70" s="90" t="s">
        <v>1225</v>
      </c>
      <c r="F70" s="76" t="s">
        <v>64</v>
      </c>
      <c r="G70" s="76" t="s">
        <v>64</v>
      </c>
      <c r="H70" s="76" t="s">
        <v>64</v>
      </c>
      <c r="I70" s="77">
        <f t="shared" si="2"/>
        <v>0</v>
      </c>
      <c r="J70" s="97" t="s">
        <v>16</v>
      </c>
    </row>
    <row r="71" spans="1:10">
      <c r="A71" s="88">
        <f t="shared" ca="1" si="3"/>
        <v>67</v>
      </c>
      <c r="B71" s="86" t="s">
        <v>499</v>
      </c>
      <c r="C71" s="101" t="s">
        <v>142</v>
      </c>
      <c r="D71" s="102">
        <v>7</v>
      </c>
      <c r="E71" s="90" t="s">
        <v>1226</v>
      </c>
      <c r="F71" s="76" t="s">
        <v>64</v>
      </c>
      <c r="G71" s="76" t="s">
        <v>64</v>
      </c>
      <c r="H71" s="76" t="s">
        <v>64</v>
      </c>
      <c r="I71" s="77">
        <f t="shared" si="2"/>
        <v>0</v>
      </c>
      <c r="J71" s="97" t="s">
        <v>16</v>
      </c>
    </row>
    <row r="72" spans="1:10">
      <c r="A72" s="88">
        <f t="shared" ca="1" si="3"/>
        <v>68</v>
      </c>
      <c r="B72" s="86" t="s">
        <v>500</v>
      </c>
      <c r="C72" s="101" t="s">
        <v>142</v>
      </c>
      <c r="D72" s="102">
        <v>8</v>
      </c>
      <c r="E72" s="90" t="s">
        <v>1227</v>
      </c>
      <c r="F72" s="76" t="s">
        <v>64</v>
      </c>
      <c r="G72" s="76" t="s">
        <v>64</v>
      </c>
      <c r="H72" s="76" t="s">
        <v>64</v>
      </c>
      <c r="I72" s="77">
        <f t="shared" si="2"/>
        <v>0</v>
      </c>
      <c r="J72" s="97" t="s">
        <v>16</v>
      </c>
    </row>
    <row r="73" spans="1:10">
      <c r="A73" s="88">
        <f t="shared" ca="1" si="3"/>
        <v>69</v>
      </c>
      <c r="B73" s="86" t="s">
        <v>501</v>
      </c>
      <c r="C73" s="101" t="s">
        <v>142</v>
      </c>
      <c r="D73" s="102">
        <v>9</v>
      </c>
      <c r="E73" s="90" t="s">
        <v>1228</v>
      </c>
      <c r="F73" s="76" t="s">
        <v>64</v>
      </c>
      <c r="G73" s="76" t="s">
        <v>64</v>
      </c>
      <c r="H73" s="76" t="s">
        <v>64</v>
      </c>
      <c r="I73" s="77">
        <f t="shared" si="2"/>
        <v>0</v>
      </c>
      <c r="J73" s="97" t="s">
        <v>16</v>
      </c>
    </row>
    <row r="74" spans="1:10">
      <c r="A74" s="88">
        <f t="shared" ca="1" si="3"/>
        <v>70</v>
      </c>
      <c r="B74" s="86" t="s">
        <v>502</v>
      </c>
      <c r="C74" s="101" t="s">
        <v>142</v>
      </c>
      <c r="D74" s="102">
        <v>10</v>
      </c>
      <c r="E74" s="90" t="s">
        <v>1229</v>
      </c>
      <c r="F74" s="76" t="s">
        <v>64</v>
      </c>
      <c r="G74" s="76" t="s">
        <v>64</v>
      </c>
      <c r="H74" s="76" t="s">
        <v>64</v>
      </c>
      <c r="I74" s="77">
        <f t="shared" si="2"/>
        <v>0</v>
      </c>
      <c r="J74" s="97" t="s">
        <v>16</v>
      </c>
    </row>
    <row r="75" spans="1:10">
      <c r="A75" s="88">
        <f t="shared" ca="1" si="3"/>
        <v>71</v>
      </c>
      <c r="B75" s="86" t="s">
        <v>503</v>
      </c>
      <c r="C75" s="101" t="s">
        <v>143</v>
      </c>
      <c r="D75" s="102">
        <v>1</v>
      </c>
      <c r="E75" s="90" t="s">
        <v>1230</v>
      </c>
      <c r="F75" s="76" t="s">
        <v>64</v>
      </c>
      <c r="G75" s="76" t="s">
        <v>64</v>
      </c>
      <c r="H75" s="76" t="s">
        <v>64</v>
      </c>
      <c r="I75" s="77">
        <f t="shared" si="2"/>
        <v>0</v>
      </c>
      <c r="J75" s="97" t="s">
        <v>16</v>
      </c>
    </row>
    <row r="76" spans="1:10">
      <c r="A76" s="88">
        <f t="shared" ca="1" si="3"/>
        <v>72</v>
      </c>
      <c r="B76" s="86" t="s">
        <v>504</v>
      </c>
      <c r="C76" s="101" t="s">
        <v>143</v>
      </c>
      <c r="D76" s="102">
        <v>2</v>
      </c>
      <c r="E76" s="90" t="s">
        <v>1231</v>
      </c>
      <c r="F76" s="76" t="s">
        <v>64</v>
      </c>
      <c r="G76" s="76" t="s">
        <v>64</v>
      </c>
      <c r="H76" s="76" t="s">
        <v>64</v>
      </c>
      <c r="I76" s="77">
        <f t="shared" ref="I76:I123" si="4">(IF(F76="да",1,0)+IF(G76="да",1,0)+IF(H76="да",1,0))/3</f>
        <v>0</v>
      </c>
      <c r="J76" s="97" t="s">
        <v>16</v>
      </c>
    </row>
    <row r="77" spans="1:10">
      <c r="A77" s="88">
        <f t="shared" ca="1" si="3"/>
        <v>73</v>
      </c>
      <c r="B77" s="86" t="s">
        <v>505</v>
      </c>
      <c r="C77" s="101" t="s">
        <v>143</v>
      </c>
      <c r="D77" s="102">
        <v>5</v>
      </c>
      <c r="E77" s="90" t="s">
        <v>1232</v>
      </c>
      <c r="F77" s="76" t="s">
        <v>64</v>
      </c>
      <c r="G77" s="76" t="s">
        <v>64</v>
      </c>
      <c r="H77" s="76" t="s">
        <v>64</v>
      </c>
      <c r="I77" s="77">
        <f t="shared" si="4"/>
        <v>0</v>
      </c>
      <c r="J77" s="97" t="s">
        <v>16</v>
      </c>
    </row>
    <row r="78" spans="1:10">
      <c r="A78" s="88">
        <f t="shared" ca="1" si="3"/>
        <v>74</v>
      </c>
      <c r="B78" s="86" t="s">
        <v>506</v>
      </c>
      <c r="C78" s="101" t="s">
        <v>143</v>
      </c>
      <c r="D78" s="102">
        <v>6</v>
      </c>
      <c r="E78" s="90" t="s">
        <v>1233</v>
      </c>
      <c r="F78" s="76" t="s">
        <v>64</v>
      </c>
      <c r="G78" s="76" t="s">
        <v>64</v>
      </c>
      <c r="H78" s="76" t="s">
        <v>64</v>
      </c>
      <c r="I78" s="77">
        <f t="shared" si="4"/>
        <v>0</v>
      </c>
      <c r="J78" s="97" t="s">
        <v>16</v>
      </c>
    </row>
    <row r="79" spans="1:10">
      <c r="A79" s="88">
        <f t="shared" ca="1" si="3"/>
        <v>75</v>
      </c>
      <c r="B79" s="86" t="s">
        <v>507</v>
      </c>
      <c r="C79" s="101" t="s">
        <v>143</v>
      </c>
      <c r="D79" s="102">
        <v>3</v>
      </c>
      <c r="E79" s="90" t="s">
        <v>1234</v>
      </c>
      <c r="F79" s="76" t="s">
        <v>64</v>
      </c>
      <c r="G79" s="76" t="s">
        <v>64</v>
      </c>
      <c r="H79" s="76" t="s">
        <v>64</v>
      </c>
      <c r="I79" s="77">
        <f t="shared" si="4"/>
        <v>0</v>
      </c>
      <c r="J79" s="97" t="s">
        <v>16</v>
      </c>
    </row>
    <row r="80" spans="1:10">
      <c r="A80" s="88">
        <f t="shared" ca="1" si="3"/>
        <v>76</v>
      </c>
      <c r="B80" s="86" t="s">
        <v>508</v>
      </c>
      <c r="C80" s="101" t="s">
        <v>143</v>
      </c>
      <c r="D80" s="102">
        <v>4</v>
      </c>
      <c r="E80" s="90" t="s">
        <v>1235</v>
      </c>
      <c r="F80" s="76" t="s">
        <v>64</v>
      </c>
      <c r="G80" s="76" t="s">
        <v>64</v>
      </c>
      <c r="H80" s="76" t="s">
        <v>64</v>
      </c>
      <c r="I80" s="77">
        <f t="shared" si="4"/>
        <v>0</v>
      </c>
      <c r="J80" s="97" t="s">
        <v>16</v>
      </c>
    </row>
    <row r="81" spans="1:10">
      <c r="A81" s="88">
        <f t="shared" ca="1" si="3"/>
        <v>77</v>
      </c>
      <c r="B81" s="86" t="s">
        <v>509</v>
      </c>
      <c r="C81" s="101" t="s">
        <v>143</v>
      </c>
      <c r="D81" s="102">
        <v>7</v>
      </c>
      <c r="E81" s="90" t="s">
        <v>1246</v>
      </c>
      <c r="F81" s="76" t="s">
        <v>64</v>
      </c>
      <c r="G81" s="76" t="s">
        <v>64</v>
      </c>
      <c r="H81" s="76" t="s">
        <v>64</v>
      </c>
      <c r="I81" s="77">
        <f t="shared" si="4"/>
        <v>0</v>
      </c>
      <c r="J81" s="97" t="s">
        <v>16</v>
      </c>
    </row>
    <row r="82" spans="1:10">
      <c r="A82" s="88">
        <f t="shared" ca="1" si="3"/>
        <v>78</v>
      </c>
      <c r="B82" s="86" t="s">
        <v>510</v>
      </c>
      <c r="C82" s="101" t="s">
        <v>143</v>
      </c>
      <c r="D82" s="102">
        <v>8</v>
      </c>
      <c r="E82" s="90" t="s">
        <v>1236</v>
      </c>
      <c r="F82" s="76" t="s">
        <v>64</v>
      </c>
      <c r="G82" s="76" t="s">
        <v>64</v>
      </c>
      <c r="H82" s="76" t="s">
        <v>64</v>
      </c>
      <c r="I82" s="77">
        <f t="shared" si="4"/>
        <v>0</v>
      </c>
      <c r="J82" s="97" t="s">
        <v>16</v>
      </c>
    </row>
    <row r="83" spans="1:10">
      <c r="A83" s="88">
        <f t="shared" ca="1" si="3"/>
        <v>79</v>
      </c>
      <c r="B83" s="86" t="s">
        <v>511</v>
      </c>
      <c r="C83" s="101" t="s">
        <v>143</v>
      </c>
      <c r="D83" s="102">
        <v>9</v>
      </c>
      <c r="E83" s="90" t="s">
        <v>1237</v>
      </c>
      <c r="F83" s="76" t="s">
        <v>64</v>
      </c>
      <c r="G83" s="76" t="s">
        <v>64</v>
      </c>
      <c r="H83" s="76" t="s">
        <v>64</v>
      </c>
      <c r="I83" s="77">
        <f t="shared" si="4"/>
        <v>0</v>
      </c>
      <c r="J83" s="97" t="s">
        <v>16</v>
      </c>
    </row>
    <row r="84" spans="1:10">
      <c r="A84" s="88">
        <f t="shared" ca="1" si="3"/>
        <v>80</v>
      </c>
      <c r="B84" s="86" t="s">
        <v>512</v>
      </c>
      <c r="C84" s="101" t="s">
        <v>143</v>
      </c>
      <c r="D84" s="102">
        <v>10</v>
      </c>
      <c r="E84" s="90" t="s">
        <v>1238</v>
      </c>
      <c r="F84" s="76" t="s">
        <v>64</v>
      </c>
      <c r="G84" s="76" t="s">
        <v>64</v>
      </c>
      <c r="H84" s="76" t="s">
        <v>64</v>
      </c>
      <c r="I84" s="77">
        <f t="shared" si="4"/>
        <v>0</v>
      </c>
      <c r="J84" s="97" t="s">
        <v>16</v>
      </c>
    </row>
    <row r="85" spans="1:10">
      <c r="A85" s="88">
        <f t="shared" ca="1" si="3"/>
        <v>81</v>
      </c>
      <c r="B85" s="86" t="s">
        <v>513</v>
      </c>
      <c r="C85" s="101" t="s">
        <v>144</v>
      </c>
      <c r="D85" s="102">
        <v>1</v>
      </c>
      <c r="E85" s="90" t="s">
        <v>1240</v>
      </c>
      <c r="F85" s="76" t="s">
        <v>64</v>
      </c>
      <c r="G85" s="76" t="s">
        <v>64</v>
      </c>
      <c r="H85" s="76" t="s">
        <v>64</v>
      </c>
      <c r="I85" s="77">
        <f t="shared" si="4"/>
        <v>0</v>
      </c>
      <c r="J85" s="97" t="s">
        <v>16</v>
      </c>
    </row>
    <row r="86" spans="1:10">
      <c r="A86" s="88">
        <f t="shared" ca="1" si="3"/>
        <v>82</v>
      </c>
      <c r="B86" s="86" t="s">
        <v>514</v>
      </c>
      <c r="C86" s="101" t="s">
        <v>144</v>
      </c>
      <c r="D86" s="102">
        <v>2</v>
      </c>
      <c r="E86" s="90" t="s">
        <v>1241</v>
      </c>
      <c r="F86" s="76" t="s">
        <v>64</v>
      </c>
      <c r="G86" s="76" t="s">
        <v>64</v>
      </c>
      <c r="H86" s="76" t="s">
        <v>64</v>
      </c>
      <c r="I86" s="77">
        <f t="shared" si="4"/>
        <v>0</v>
      </c>
      <c r="J86" s="97" t="s">
        <v>16</v>
      </c>
    </row>
    <row r="87" spans="1:10">
      <c r="A87" s="88">
        <f t="shared" ca="1" si="3"/>
        <v>83</v>
      </c>
      <c r="B87" s="86" t="s">
        <v>515</v>
      </c>
      <c r="C87" s="101" t="s">
        <v>144</v>
      </c>
      <c r="D87" s="102">
        <v>5</v>
      </c>
      <c r="E87" s="90" t="s">
        <v>1242</v>
      </c>
      <c r="F87" s="76" t="s">
        <v>64</v>
      </c>
      <c r="G87" s="76" t="s">
        <v>64</v>
      </c>
      <c r="H87" s="76" t="s">
        <v>64</v>
      </c>
      <c r="I87" s="77">
        <f t="shared" si="4"/>
        <v>0</v>
      </c>
      <c r="J87" s="97" t="s">
        <v>16</v>
      </c>
    </row>
    <row r="88" spans="1:10">
      <c r="A88" s="88">
        <f t="shared" ca="1" si="3"/>
        <v>84</v>
      </c>
      <c r="B88" s="86" t="s">
        <v>516</v>
      </c>
      <c r="C88" s="101" t="s">
        <v>144</v>
      </c>
      <c r="D88" s="102">
        <v>6</v>
      </c>
      <c r="E88" s="90" t="s">
        <v>1243</v>
      </c>
      <c r="F88" s="76" t="s">
        <v>64</v>
      </c>
      <c r="G88" s="76" t="s">
        <v>64</v>
      </c>
      <c r="H88" s="76" t="s">
        <v>64</v>
      </c>
      <c r="I88" s="77">
        <f t="shared" si="4"/>
        <v>0</v>
      </c>
      <c r="J88" s="97" t="s">
        <v>16</v>
      </c>
    </row>
    <row r="89" spans="1:10">
      <c r="A89" s="88">
        <f t="shared" ca="1" si="3"/>
        <v>85</v>
      </c>
      <c r="B89" s="86" t="s">
        <v>517</v>
      </c>
      <c r="C89" s="101" t="s">
        <v>144</v>
      </c>
      <c r="D89" s="102">
        <v>3</v>
      </c>
      <c r="E89" s="90" t="s">
        <v>1244</v>
      </c>
      <c r="F89" s="76" t="s">
        <v>64</v>
      </c>
      <c r="G89" s="76" t="s">
        <v>64</v>
      </c>
      <c r="H89" s="76" t="s">
        <v>64</v>
      </c>
      <c r="I89" s="77">
        <f t="shared" si="4"/>
        <v>0</v>
      </c>
      <c r="J89" s="97" t="s">
        <v>16</v>
      </c>
    </row>
    <row r="90" spans="1:10">
      <c r="A90" s="88">
        <f t="shared" ca="1" si="3"/>
        <v>86</v>
      </c>
      <c r="B90" s="86" t="s">
        <v>518</v>
      </c>
      <c r="C90" s="101" t="s">
        <v>144</v>
      </c>
      <c r="D90" s="102">
        <v>4</v>
      </c>
      <c r="E90" s="90" t="s">
        <v>1245</v>
      </c>
      <c r="F90" s="76" t="s">
        <v>64</v>
      </c>
      <c r="G90" s="76" t="s">
        <v>64</v>
      </c>
      <c r="H90" s="76" t="s">
        <v>64</v>
      </c>
      <c r="I90" s="77">
        <f t="shared" si="4"/>
        <v>0</v>
      </c>
      <c r="J90" s="97" t="s">
        <v>16</v>
      </c>
    </row>
    <row r="91" spans="1:10">
      <c r="A91" s="88">
        <f t="shared" ca="1" si="3"/>
        <v>87</v>
      </c>
      <c r="B91" s="86" t="s">
        <v>519</v>
      </c>
      <c r="C91" s="101" t="s">
        <v>144</v>
      </c>
      <c r="D91" s="102">
        <v>7</v>
      </c>
      <c r="E91" s="90" t="s">
        <v>1246</v>
      </c>
      <c r="F91" s="76" t="s">
        <v>64</v>
      </c>
      <c r="G91" s="76" t="s">
        <v>64</v>
      </c>
      <c r="H91" s="76" t="s">
        <v>64</v>
      </c>
      <c r="I91" s="77">
        <f t="shared" si="4"/>
        <v>0</v>
      </c>
      <c r="J91" s="97" t="s">
        <v>16</v>
      </c>
    </row>
    <row r="92" spans="1:10">
      <c r="A92" s="88">
        <f t="shared" ca="1" si="3"/>
        <v>88</v>
      </c>
      <c r="B92" s="86" t="s">
        <v>520</v>
      </c>
      <c r="C92" s="101" t="s">
        <v>144</v>
      </c>
      <c r="D92" s="102">
        <v>8</v>
      </c>
      <c r="E92" s="90" t="s">
        <v>1247</v>
      </c>
      <c r="F92" s="76" t="s">
        <v>64</v>
      </c>
      <c r="G92" s="76" t="s">
        <v>64</v>
      </c>
      <c r="H92" s="76" t="s">
        <v>64</v>
      </c>
      <c r="I92" s="77">
        <f t="shared" si="4"/>
        <v>0</v>
      </c>
      <c r="J92" s="97" t="s">
        <v>16</v>
      </c>
    </row>
    <row r="93" spans="1:10">
      <c r="A93" s="88">
        <f t="shared" ca="1" si="3"/>
        <v>89</v>
      </c>
      <c r="B93" s="86" t="s">
        <v>521</v>
      </c>
      <c r="C93" s="101" t="s">
        <v>144</v>
      </c>
      <c r="D93" s="102">
        <v>9</v>
      </c>
      <c r="E93" s="90" t="s">
        <v>1248</v>
      </c>
      <c r="F93" s="76" t="s">
        <v>64</v>
      </c>
      <c r="G93" s="76" t="s">
        <v>64</v>
      </c>
      <c r="H93" s="76" t="s">
        <v>64</v>
      </c>
      <c r="I93" s="77">
        <f t="shared" si="4"/>
        <v>0</v>
      </c>
      <c r="J93" s="97" t="s">
        <v>16</v>
      </c>
    </row>
    <row r="94" spans="1:10">
      <c r="A94" s="88">
        <f t="shared" ca="1" si="3"/>
        <v>90</v>
      </c>
      <c r="B94" s="86" t="s">
        <v>522</v>
      </c>
      <c r="C94" s="101" t="s">
        <v>144</v>
      </c>
      <c r="D94" s="102">
        <v>10</v>
      </c>
      <c r="E94" s="90" t="s">
        <v>1249</v>
      </c>
      <c r="F94" s="76" t="s">
        <v>64</v>
      </c>
      <c r="G94" s="76" t="s">
        <v>64</v>
      </c>
      <c r="H94" s="76" t="s">
        <v>64</v>
      </c>
      <c r="I94" s="77">
        <f t="shared" si="4"/>
        <v>0</v>
      </c>
      <c r="J94" s="97" t="s">
        <v>16</v>
      </c>
    </row>
    <row r="95" spans="1:10">
      <c r="A95" s="88">
        <f t="shared" ca="1" si="3"/>
        <v>91</v>
      </c>
      <c r="B95" s="86" t="s">
        <v>523</v>
      </c>
      <c r="C95" s="101" t="s">
        <v>154</v>
      </c>
      <c r="D95" s="102">
        <v>1</v>
      </c>
      <c r="E95" s="90" t="s">
        <v>1240</v>
      </c>
      <c r="F95" s="76" t="s">
        <v>64</v>
      </c>
      <c r="G95" s="76" t="s">
        <v>64</v>
      </c>
      <c r="H95" s="76" t="s">
        <v>64</v>
      </c>
      <c r="I95" s="77">
        <f t="shared" si="4"/>
        <v>0</v>
      </c>
      <c r="J95" s="97" t="s">
        <v>16</v>
      </c>
    </row>
    <row r="96" spans="1:10">
      <c r="A96" s="88">
        <f t="shared" ca="1" si="3"/>
        <v>92</v>
      </c>
      <c r="B96" s="86" t="s">
        <v>524</v>
      </c>
      <c r="C96" s="101" t="s">
        <v>154</v>
      </c>
      <c r="D96" s="102">
        <v>2</v>
      </c>
      <c r="E96" s="90" t="s">
        <v>1241</v>
      </c>
      <c r="F96" s="76" t="s">
        <v>64</v>
      </c>
      <c r="G96" s="76" t="s">
        <v>64</v>
      </c>
      <c r="H96" s="76" t="s">
        <v>64</v>
      </c>
      <c r="I96" s="77">
        <f t="shared" si="4"/>
        <v>0</v>
      </c>
      <c r="J96" s="97" t="s">
        <v>16</v>
      </c>
    </row>
    <row r="97" spans="1:10">
      <c r="A97" s="88">
        <f t="shared" ca="1" si="3"/>
        <v>93</v>
      </c>
      <c r="B97" s="86" t="s">
        <v>525</v>
      </c>
      <c r="C97" s="101" t="s">
        <v>154</v>
      </c>
      <c r="D97" s="102">
        <v>5</v>
      </c>
      <c r="E97" s="90" t="s">
        <v>1242</v>
      </c>
      <c r="F97" s="76" t="s">
        <v>64</v>
      </c>
      <c r="G97" s="76" t="s">
        <v>64</v>
      </c>
      <c r="H97" s="76" t="s">
        <v>64</v>
      </c>
      <c r="I97" s="77">
        <f t="shared" si="4"/>
        <v>0</v>
      </c>
      <c r="J97" s="97" t="s">
        <v>16</v>
      </c>
    </row>
    <row r="98" spans="1:10">
      <c r="A98" s="88">
        <f t="shared" ca="1" si="3"/>
        <v>94</v>
      </c>
      <c r="B98" s="86" t="s">
        <v>526</v>
      </c>
      <c r="C98" s="101" t="s">
        <v>154</v>
      </c>
      <c r="D98" s="102">
        <v>6</v>
      </c>
      <c r="E98" s="90" t="s">
        <v>1243</v>
      </c>
      <c r="F98" s="76" t="s">
        <v>64</v>
      </c>
      <c r="G98" s="76" t="s">
        <v>64</v>
      </c>
      <c r="H98" s="76" t="s">
        <v>64</v>
      </c>
      <c r="I98" s="77">
        <f t="shared" si="4"/>
        <v>0</v>
      </c>
      <c r="J98" s="97" t="s">
        <v>16</v>
      </c>
    </row>
    <row r="99" spans="1:10">
      <c r="A99" s="88">
        <f t="shared" ca="1" si="3"/>
        <v>95</v>
      </c>
      <c r="B99" s="86" t="s">
        <v>527</v>
      </c>
      <c r="C99" s="101" t="s">
        <v>154</v>
      </c>
      <c r="D99" s="102">
        <v>3</v>
      </c>
      <c r="E99" s="90" t="s">
        <v>1244</v>
      </c>
      <c r="F99" s="76" t="s">
        <v>64</v>
      </c>
      <c r="G99" s="76" t="s">
        <v>64</v>
      </c>
      <c r="H99" s="76" t="s">
        <v>64</v>
      </c>
      <c r="I99" s="77">
        <f t="shared" si="4"/>
        <v>0</v>
      </c>
      <c r="J99" s="97" t="s">
        <v>16</v>
      </c>
    </row>
    <row r="100" spans="1:10">
      <c r="A100" s="88">
        <f t="shared" ca="1" si="3"/>
        <v>96</v>
      </c>
      <c r="B100" s="86" t="s">
        <v>528</v>
      </c>
      <c r="C100" s="101" t="s">
        <v>154</v>
      </c>
      <c r="D100" s="102">
        <v>4</v>
      </c>
      <c r="E100" s="90" t="s">
        <v>1245</v>
      </c>
      <c r="F100" s="76" t="s">
        <v>64</v>
      </c>
      <c r="G100" s="76" t="s">
        <v>64</v>
      </c>
      <c r="H100" s="76" t="s">
        <v>64</v>
      </c>
      <c r="I100" s="77">
        <f t="shared" si="4"/>
        <v>0</v>
      </c>
      <c r="J100" s="97" t="s">
        <v>16</v>
      </c>
    </row>
    <row r="101" spans="1:10">
      <c r="A101" s="88">
        <f t="shared" ca="1" si="3"/>
        <v>97</v>
      </c>
      <c r="B101" s="86" t="s">
        <v>529</v>
      </c>
      <c r="C101" s="101" t="s">
        <v>154</v>
      </c>
      <c r="D101" s="102">
        <v>7</v>
      </c>
      <c r="E101" s="90" t="s">
        <v>1246</v>
      </c>
      <c r="F101" s="76" t="s">
        <v>64</v>
      </c>
      <c r="G101" s="76" t="s">
        <v>64</v>
      </c>
      <c r="H101" s="76" t="s">
        <v>64</v>
      </c>
      <c r="I101" s="77">
        <f t="shared" si="4"/>
        <v>0</v>
      </c>
      <c r="J101" s="97" t="s">
        <v>16</v>
      </c>
    </row>
    <row r="102" spans="1:10">
      <c r="A102" s="88">
        <f t="shared" ca="1" si="3"/>
        <v>98</v>
      </c>
      <c r="B102" s="86" t="s">
        <v>530</v>
      </c>
      <c r="C102" s="101" t="s">
        <v>154</v>
      </c>
      <c r="D102" s="102">
        <v>8</v>
      </c>
      <c r="E102" s="90" t="s">
        <v>1247</v>
      </c>
      <c r="F102" s="76" t="s">
        <v>64</v>
      </c>
      <c r="G102" s="76" t="s">
        <v>64</v>
      </c>
      <c r="H102" s="76" t="s">
        <v>64</v>
      </c>
      <c r="I102" s="77">
        <f t="shared" si="4"/>
        <v>0</v>
      </c>
      <c r="J102" s="97" t="s">
        <v>16</v>
      </c>
    </row>
    <row r="103" spans="1:10">
      <c r="A103" s="88">
        <f t="shared" ca="1" si="3"/>
        <v>99</v>
      </c>
      <c r="B103" s="86" t="s">
        <v>531</v>
      </c>
      <c r="C103" s="101" t="s">
        <v>154</v>
      </c>
      <c r="D103" s="102">
        <v>9</v>
      </c>
      <c r="E103" s="90" t="s">
        <v>1248</v>
      </c>
      <c r="F103" s="76" t="s">
        <v>64</v>
      </c>
      <c r="G103" s="76" t="s">
        <v>64</v>
      </c>
      <c r="H103" s="76" t="s">
        <v>64</v>
      </c>
      <c r="I103" s="77">
        <f t="shared" si="4"/>
        <v>0</v>
      </c>
      <c r="J103" s="97" t="s">
        <v>16</v>
      </c>
    </row>
    <row r="104" spans="1:10">
      <c r="A104" s="88">
        <f t="shared" ca="1" si="3"/>
        <v>100</v>
      </c>
      <c r="B104" s="86" t="s">
        <v>532</v>
      </c>
      <c r="C104" s="101" t="s">
        <v>154</v>
      </c>
      <c r="D104" s="102">
        <v>10</v>
      </c>
      <c r="E104" s="90" t="s">
        <v>1249</v>
      </c>
      <c r="F104" s="76" t="s">
        <v>64</v>
      </c>
      <c r="G104" s="76" t="s">
        <v>64</v>
      </c>
      <c r="H104" s="76" t="s">
        <v>64</v>
      </c>
      <c r="I104" s="77">
        <f t="shared" si="4"/>
        <v>0</v>
      </c>
      <c r="J104" s="97" t="s">
        <v>16</v>
      </c>
    </row>
    <row r="105" spans="1:10">
      <c r="A105" s="88">
        <f t="shared" ca="1" si="3"/>
        <v>101</v>
      </c>
      <c r="B105" s="86" t="s">
        <v>533</v>
      </c>
      <c r="C105" s="101" t="s">
        <v>155</v>
      </c>
      <c r="D105" s="102">
        <v>1</v>
      </c>
      <c r="E105" s="90" t="s">
        <v>1250</v>
      </c>
      <c r="F105" s="76" t="s">
        <v>64</v>
      </c>
      <c r="G105" s="76" t="s">
        <v>64</v>
      </c>
      <c r="H105" s="76" t="s">
        <v>64</v>
      </c>
      <c r="I105" s="77">
        <f t="shared" si="4"/>
        <v>0</v>
      </c>
      <c r="J105" s="97" t="s">
        <v>16</v>
      </c>
    </row>
    <row r="106" spans="1:10">
      <c r="A106" s="88">
        <f t="shared" ca="1" si="3"/>
        <v>102</v>
      </c>
      <c r="B106" s="86" t="s">
        <v>534</v>
      </c>
      <c r="C106" s="101" t="s">
        <v>155</v>
      </c>
      <c r="D106" s="102">
        <v>2</v>
      </c>
      <c r="E106" s="90" t="s">
        <v>1251</v>
      </c>
      <c r="F106" s="76" t="s">
        <v>64</v>
      </c>
      <c r="G106" s="76" t="s">
        <v>64</v>
      </c>
      <c r="H106" s="76" t="s">
        <v>64</v>
      </c>
      <c r="I106" s="77">
        <f t="shared" si="4"/>
        <v>0</v>
      </c>
      <c r="J106" s="97" t="s">
        <v>16</v>
      </c>
    </row>
    <row r="107" spans="1:10">
      <c r="A107" s="88">
        <f t="shared" ca="1" si="3"/>
        <v>103</v>
      </c>
      <c r="B107" s="86" t="s">
        <v>535</v>
      </c>
      <c r="C107" s="101" t="s">
        <v>155</v>
      </c>
      <c r="D107" s="102">
        <v>5</v>
      </c>
      <c r="E107" s="90" t="s">
        <v>1252</v>
      </c>
      <c r="F107" s="76" t="s">
        <v>64</v>
      </c>
      <c r="G107" s="76" t="s">
        <v>64</v>
      </c>
      <c r="H107" s="76" t="s">
        <v>64</v>
      </c>
      <c r="I107" s="77">
        <f t="shared" si="4"/>
        <v>0</v>
      </c>
      <c r="J107" s="97" t="s">
        <v>16</v>
      </c>
    </row>
    <row r="108" spans="1:10">
      <c r="A108" s="88">
        <f t="shared" ca="1" si="3"/>
        <v>104</v>
      </c>
      <c r="B108" s="86" t="s">
        <v>536</v>
      </c>
      <c r="C108" s="101" t="s">
        <v>155</v>
      </c>
      <c r="D108" s="102">
        <v>6</v>
      </c>
      <c r="E108" s="90" t="s">
        <v>1253</v>
      </c>
      <c r="F108" s="76" t="s">
        <v>64</v>
      </c>
      <c r="G108" s="76" t="s">
        <v>64</v>
      </c>
      <c r="H108" s="76" t="s">
        <v>64</v>
      </c>
      <c r="I108" s="77">
        <f t="shared" si="4"/>
        <v>0</v>
      </c>
      <c r="J108" s="97" t="s">
        <v>16</v>
      </c>
    </row>
    <row r="109" spans="1:10">
      <c r="A109" s="88">
        <f t="shared" ca="1" si="3"/>
        <v>105</v>
      </c>
      <c r="B109" s="86" t="s">
        <v>537</v>
      </c>
      <c r="C109" s="101" t="s">
        <v>155</v>
      </c>
      <c r="D109" s="102">
        <v>3</v>
      </c>
      <c r="E109" s="90" t="s">
        <v>1254</v>
      </c>
      <c r="F109" s="76" t="s">
        <v>64</v>
      </c>
      <c r="G109" s="76" t="s">
        <v>64</v>
      </c>
      <c r="H109" s="76" t="s">
        <v>64</v>
      </c>
      <c r="I109" s="77">
        <f t="shared" si="4"/>
        <v>0</v>
      </c>
      <c r="J109" s="97" t="s">
        <v>16</v>
      </c>
    </row>
    <row r="110" spans="1:10">
      <c r="A110" s="88">
        <f t="shared" ca="1" si="3"/>
        <v>106</v>
      </c>
      <c r="B110" s="86" t="s">
        <v>538</v>
      </c>
      <c r="C110" s="101" t="s">
        <v>155</v>
      </c>
      <c r="D110" s="102">
        <v>4</v>
      </c>
      <c r="E110" s="90" t="s">
        <v>1255</v>
      </c>
      <c r="F110" s="76" t="s">
        <v>64</v>
      </c>
      <c r="G110" s="76" t="s">
        <v>64</v>
      </c>
      <c r="H110" s="76" t="s">
        <v>64</v>
      </c>
      <c r="I110" s="77">
        <f t="shared" si="4"/>
        <v>0</v>
      </c>
      <c r="J110" s="97" t="s">
        <v>16</v>
      </c>
    </row>
    <row r="111" spans="1:10">
      <c r="A111" s="88">
        <f t="shared" ca="1" si="3"/>
        <v>107</v>
      </c>
      <c r="B111" s="86" t="s">
        <v>539</v>
      </c>
      <c r="C111" s="101" t="s">
        <v>155</v>
      </c>
      <c r="D111" s="102">
        <v>7</v>
      </c>
      <c r="E111" s="90" t="s">
        <v>1256</v>
      </c>
      <c r="F111" s="76" t="s">
        <v>64</v>
      </c>
      <c r="G111" s="76" t="s">
        <v>64</v>
      </c>
      <c r="H111" s="76" t="s">
        <v>64</v>
      </c>
      <c r="I111" s="77">
        <f t="shared" si="4"/>
        <v>0</v>
      </c>
      <c r="J111" s="97" t="s">
        <v>16</v>
      </c>
    </row>
    <row r="112" spans="1:10">
      <c r="A112" s="88">
        <f t="shared" ca="1" si="3"/>
        <v>108</v>
      </c>
      <c r="B112" s="86" t="s">
        <v>540</v>
      </c>
      <c r="C112" s="101" t="s">
        <v>155</v>
      </c>
      <c r="D112" s="102">
        <v>8</v>
      </c>
      <c r="E112" s="90" t="s">
        <v>1257</v>
      </c>
      <c r="F112" s="76" t="s">
        <v>64</v>
      </c>
      <c r="G112" s="76" t="s">
        <v>64</v>
      </c>
      <c r="H112" s="76" t="s">
        <v>64</v>
      </c>
      <c r="I112" s="77">
        <f t="shared" si="4"/>
        <v>0</v>
      </c>
      <c r="J112" s="97" t="s">
        <v>16</v>
      </c>
    </row>
    <row r="113" spans="1:10">
      <c r="A113" s="88">
        <f t="shared" ca="1" si="3"/>
        <v>109</v>
      </c>
      <c r="B113" s="86" t="s">
        <v>541</v>
      </c>
      <c r="C113" s="101" t="s">
        <v>155</v>
      </c>
      <c r="D113" s="102">
        <v>9</v>
      </c>
      <c r="E113" s="90" t="s">
        <v>1258</v>
      </c>
      <c r="F113" s="76" t="s">
        <v>64</v>
      </c>
      <c r="G113" s="76" t="s">
        <v>64</v>
      </c>
      <c r="H113" s="76" t="s">
        <v>64</v>
      </c>
      <c r="I113" s="77">
        <f t="shared" si="4"/>
        <v>0</v>
      </c>
      <c r="J113" s="97" t="s">
        <v>16</v>
      </c>
    </row>
    <row r="114" spans="1:10">
      <c r="A114" s="88">
        <f t="shared" ca="1" si="3"/>
        <v>110</v>
      </c>
      <c r="B114" s="86" t="s">
        <v>542</v>
      </c>
      <c r="C114" s="101" t="s">
        <v>155</v>
      </c>
      <c r="D114" s="102">
        <v>10</v>
      </c>
      <c r="E114" s="90" t="s">
        <v>1259</v>
      </c>
      <c r="F114" s="76" t="s">
        <v>64</v>
      </c>
      <c r="G114" s="76" t="s">
        <v>64</v>
      </c>
      <c r="H114" s="76" t="s">
        <v>64</v>
      </c>
      <c r="I114" s="77">
        <f t="shared" si="4"/>
        <v>0</v>
      </c>
      <c r="J114" s="97" t="s">
        <v>16</v>
      </c>
    </row>
    <row r="115" spans="1:10">
      <c r="A115" s="88">
        <f t="shared" ca="1" si="3"/>
        <v>111</v>
      </c>
      <c r="B115" s="86" t="s">
        <v>1261</v>
      </c>
      <c r="C115" s="101" t="s">
        <v>157</v>
      </c>
      <c r="D115" s="102">
        <v>1</v>
      </c>
      <c r="E115" s="90" t="s">
        <v>1262</v>
      </c>
      <c r="F115" s="76" t="s">
        <v>64</v>
      </c>
      <c r="G115" s="76" t="s">
        <v>64</v>
      </c>
      <c r="H115" s="76" t="s">
        <v>64</v>
      </c>
      <c r="I115" s="77">
        <f t="shared" si="4"/>
        <v>0</v>
      </c>
      <c r="J115" s="97" t="s">
        <v>16</v>
      </c>
    </row>
    <row r="116" spans="1:10">
      <c r="A116" s="88">
        <f t="shared" ca="1" si="3"/>
        <v>112</v>
      </c>
      <c r="B116" s="86" t="s">
        <v>1263</v>
      </c>
      <c r="C116" s="101" t="s">
        <v>157</v>
      </c>
      <c r="D116" s="102">
        <v>2</v>
      </c>
      <c r="E116" s="90" t="s">
        <v>1264</v>
      </c>
      <c r="F116" s="76" t="s">
        <v>64</v>
      </c>
      <c r="G116" s="76" t="s">
        <v>64</v>
      </c>
      <c r="H116" s="76" t="s">
        <v>64</v>
      </c>
      <c r="I116" s="77">
        <f t="shared" si="4"/>
        <v>0</v>
      </c>
      <c r="J116" s="97" t="s">
        <v>16</v>
      </c>
    </row>
    <row r="117" spans="1:10">
      <c r="A117" s="88">
        <f t="shared" ca="1" si="3"/>
        <v>113</v>
      </c>
      <c r="B117" s="86" t="s">
        <v>1265</v>
      </c>
      <c r="C117" s="101" t="s">
        <v>157</v>
      </c>
      <c r="D117" s="102">
        <v>3</v>
      </c>
      <c r="E117" s="90" t="s">
        <v>1266</v>
      </c>
      <c r="F117" s="76" t="s">
        <v>64</v>
      </c>
      <c r="G117" s="76" t="s">
        <v>64</v>
      </c>
      <c r="H117" s="76" t="s">
        <v>64</v>
      </c>
      <c r="I117" s="77">
        <f t="shared" si="4"/>
        <v>0</v>
      </c>
      <c r="J117" s="97" t="s">
        <v>16</v>
      </c>
    </row>
    <row r="118" spans="1:10">
      <c r="A118" s="88">
        <f t="shared" ca="1" si="3"/>
        <v>114</v>
      </c>
      <c r="B118" s="86" t="s">
        <v>1267</v>
      </c>
      <c r="C118" s="101" t="s">
        <v>157</v>
      </c>
      <c r="D118" s="102">
        <v>4</v>
      </c>
      <c r="E118" s="90" t="s">
        <v>1268</v>
      </c>
      <c r="F118" s="76" t="s">
        <v>64</v>
      </c>
      <c r="G118" s="76" t="s">
        <v>64</v>
      </c>
      <c r="H118" s="76" t="s">
        <v>64</v>
      </c>
      <c r="I118" s="77">
        <f t="shared" si="4"/>
        <v>0</v>
      </c>
      <c r="J118" s="97" t="s">
        <v>16</v>
      </c>
    </row>
    <row r="119" spans="1:10">
      <c r="A119" s="88">
        <f t="shared" ca="1" si="3"/>
        <v>115</v>
      </c>
      <c r="B119" s="86" t="s">
        <v>1269</v>
      </c>
      <c r="C119" s="101" t="s">
        <v>157</v>
      </c>
      <c r="D119" s="102">
        <v>5</v>
      </c>
      <c r="E119" s="90" t="s">
        <v>1270</v>
      </c>
      <c r="F119" s="76" t="s">
        <v>64</v>
      </c>
      <c r="G119" s="76" t="s">
        <v>64</v>
      </c>
      <c r="H119" s="76" t="s">
        <v>64</v>
      </c>
      <c r="I119" s="77">
        <f t="shared" si="4"/>
        <v>0</v>
      </c>
      <c r="J119" s="97" t="s">
        <v>16</v>
      </c>
    </row>
    <row r="120" spans="1:10">
      <c r="A120" s="88">
        <f t="shared" ca="1" si="3"/>
        <v>116</v>
      </c>
      <c r="B120" s="86" t="s">
        <v>1271</v>
      </c>
      <c r="C120" s="101" t="s">
        <v>157</v>
      </c>
      <c r="D120" s="102">
        <v>6</v>
      </c>
      <c r="E120" s="90" t="s">
        <v>1272</v>
      </c>
      <c r="F120" s="76" t="s">
        <v>64</v>
      </c>
      <c r="G120" s="76" t="s">
        <v>64</v>
      </c>
      <c r="H120" s="76" t="s">
        <v>64</v>
      </c>
      <c r="I120" s="77">
        <f t="shared" si="4"/>
        <v>0</v>
      </c>
      <c r="J120" s="97" t="s">
        <v>16</v>
      </c>
    </row>
    <row r="121" spans="1:10">
      <c r="A121" s="88">
        <f t="shared" ca="1" si="3"/>
        <v>117</v>
      </c>
      <c r="B121" s="86" t="s">
        <v>1273</v>
      </c>
      <c r="C121" s="101" t="s">
        <v>157</v>
      </c>
      <c r="D121" s="102">
        <v>9</v>
      </c>
      <c r="E121" s="90" t="s">
        <v>1274</v>
      </c>
      <c r="F121" s="76" t="s">
        <v>64</v>
      </c>
      <c r="G121" s="76" t="s">
        <v>64</v>
      </c>
      <c r="H121" s="76" t="s">
        <v>64</v>
      </c>
      <c r="I121" s="77">
        <f t="shared" si="4"/>
        <v>0</v>
      </c>
      <c r="J121" s="97" t="s">
        <v>16</v>
      </c>
    </row>
    <row r="122" spans="1:10">
      <c r="A122" s="88">
        <f t="shared" ca="1" si="3"/>
        <v>118</v>
      </c>
      <c r="B122" s="86" t="s">
        <v>1275</v>
      </c>
      <c r="C122" s="101" t="s">
        <v>157</v>
      </c>
      <c r="D122" s="102">
        <v>10</v>
      </c>
      <c r="E122" s="90" t="s">
        <v>1276</v>
      </c>
      <c r="F122" s="76" t="s">
        <v>64</v>
      </c>
      <c r="G122" s="76" t="s">
        <v>64</v>
      </c>
      <c r="H122" s="76" t="s">
        <v>64</v>
      </c>
      <c r="I122" s="77">
        <f t="shared" si="4"/>
        <v>0</v>
      </c>
      <c r="J122" s="97" t="s">
        <v>16</v>
      </c>
    </row>
    <row r="123" spans="1:10">
      <c r="A123" s="88">
        <f t="shared" ca="1" si="3"/>
        <v>119</v>
      </c>
      <c r="B123" s="86" t="s">
        <v>1277</v>
      </c>
      <c r="C123" s="101" t="s">
        <v>157</v>
      </c>
      <c r="D123" s="102" t="s">
        <v>124</v>
      </c>
      <c r="E123" s="90" t="s">
        <v>1278</v>
      </c>
      <c r="F123" s="76" t="s">
        <v>64</v>
      </c>
      <c r="G123" s="76" t="s">
        <v>64</v>
      </c>
      <c r="H123" s="76" t="s">
        <v>64</v>
      </c>
      <c r="I123" s="77">
        <f t="shared" si="4"/>
        <v>0</v>
      </c>
      <c r="J123" s="97" t="s">
        <v>16</v>
      </c>
    </row>
    <row r="124" spans="1:10">
      <c r="A124" s="88">
        <f t="shared" ref="A124:A136" ca="1" si="5">IF(E124 = "","",INDIRECT(ADDRESS(ROW()-1,COLUMN()))+1)</f>
        <v>120</v>
      </c>
      <c r="B124" s="86" t="s">
        <v>543</v>
      </c>
      <c r="C124" s="101" t="s">
        <v>121</v>
      </c>
      <c r="D124" s="102" t="s">
        <v>571</v>
      </c>
      <c r="E124" s="90" t="s">
        <v>1195</v>
      </c>
      <c r="F124" s="76" t="s">
        <v>64</v>
      </c>
      <c r="G124" s="76" t="s">
        <v>64</v>
      </c>
      <c r="H124" s="76" t="s">
        <v>64</v>
      </c>
      <c r="I124" s="77">
        <f t="shared" ref="I124:I136" si="6">(IF(F124="да",1,0)+IF(G124="да",1,0)+IF(H124="да",1,0))/3</f>
        <v>0</v>
      </c>
      <c r="J124" s="97" t="s">
        <v>16</v>
      </c>
    </row>
    <row r="125" spans="1:10">
      <c r="A125" s="88">
        <f t="shared" ca="1" si="5"/>
        <v>121</v>
      </c>
      <c r="B125" s="86" t="s">
        <v>269</v>
      </c>
      <c r="C125" s="101" t="s">
        <v>121</v>
      </c>
      <c r="D125" s="102">
        <v>4</v>
      </c>
      <c r="E125" s="90" t="s">
        <v>1196</v>
      </c>
      <c r="F125" s="76" t="s">
        <v>64</v>
      </c>
      <c r="G125" s="76" t="s">
        <v>64</v>
      </c>
      <c r="H125" s="76" t="s">
        <v>64</v>
      </c>
      <c r="I125" s="77">
        <f t="shared" si="6"/>
        <v>0</v>
      </c>
      <c r="J125" s="97" t="s">
        <v>16</v>
      </c>
    </row>
    <row r="126" spans="1:10">
      <c r="A126" s="88">
        <f t="shared" ca="1" si="5"/>
        <v>122</v>
      </c>
      <c r="B126" s="86" t="s">
        <v>544</v>
      </c>
      <c r="C126" s="101" t="s">
        <v>121</v>
      </c>
      <c r="D126" s="102" t="s">
        <v>127</v>
      </c>
      <c r="E126" s="90" t="s">
        <v>1197</v>
      </c>
      <c r="F126" s="76" t="s">
        <v>64</v>
      </c>
      <c r="G126" s="76" t="s">
        <v>64</v>
      </c>
      <c r="H126" s="76" t="s">
        <v>64</v>
      </c>
      <c r="I126" s="77">
        <f t="shared" si="6"/>
        <v>0</v>
      </c>
      <c r="J126" s="97" t="s">
        <v>16</v>
      </c>
    </row>
    <row r="127" spans="1:10">
      <c r="A127" s="88">
        <f t="shared" ca="1" si="5"/>
        <v>123</v>
      </c>
      <c r="B127" s="86" t="s">
        <v>268</v>
      </c>
      <c r="C127" s="101" t="s">
        <v>121</v>
      </c>
      <c r="D127" s="102">
        <v>3</v>
      </c>
      <c r="E127" s="90" t="s">
        <v>1198</v>
      </c>
      <c r="F127" s="76" t="s">
        <v>64</v>
      </c>
      <c r="G127" s="76" t="s">
        <v>64</v>
      </c>
      <c r="H127" s="76" t="s">
        <v>64</v>
      </c>
      <c r="I127" s="77">
        <f t="shared" si="6"/>
        <v>0</v>
      </c>
      <c r="J127" s="97" t="s">
        <v>16</v>
      </c>
    </row>
    <row r="128" spans="1:10">
      <c r="A128" s="88">
        <f t="shared" ca="1" si="5"/>
        <v>124</v>
      </c>
      <c r="B128" s="86" t="s">
        <v>545</v>
      </c>
      <c r="C128" s="101" t="s">
        <v>146</v>
      </c>
      <c r="D128" s="102" t="s">
        <v>571</v>
      </c>
      <c r="E128" s="90" t="s">
        <v>561</v>
      </c>
      <c r="F128" s="76" t="s">
        <v>64</v>
      </c>
      <c r="G128" s="76" t="s">
        <v>64</v>
      </c>
      <c r="H128" s="76" t="s">
        <v>64</v>
      </c>
      <c r="I128" s="77">
        <f t="shared" si="6"/>
        <v>0</v>
      </c>
      <c r="J128" s="97" t="s">
        <v>16</v>
      </c>
    </row>
    <row r="129" spans="1:10">
      <c r="A129" s="88">
        <f t="shared" ca="1" si="5"/>
        <v>125</v>
      </c>
      <c r="B129" s="86" t="s">
        <v>271</v>
      </c>
      <c r="C129" s="101" t="s">
        <v>146</v>
      </c>
      <c r="D129" s="102">
        <v>4</v>
      </c>
      <c r="E129" s="90" t="s">
        <v>562</v>
      </c>
      <c r="F129" s="76" t="s">
        <v>64</v>
      </c>
      <c r="G129" s="76" t="s">
        <v>64</v>
      </c>
      <c r="H129" s="76" t="s">
        <v>64</v>
      </c>
      <c r="I129" s="77">
        <f t="shared" si="6"/>
        <v>0</v>
      </c>
      <c r="J129" s="97" t="s">
        <v>16</v>
      </c>
    </row>
    <row r="130" spans="1:10">
      <c r="A130" s="88">
        <f t="shared" ca="1" si="5"/>
        <v>126</v>
      </c>
      <c r="B130" s="86" t="s">
        <v>546</v>
      </c>
      <c r="C130" s="101" t="s">
        <v>146</v>
      </c>
      <c r="D130" s="102" t="s">
        <v>127</v>
      </c>
      <c r="E130" s="90" t="s">
        <v>563</v>
      </c>
      <c r="F130" s="76" t="s">
        <v>64</v>
      </c>
      <c r="G130" s="76" t="s">
        <v>64</v>
      </c>
      <c r="H130" s="76" t="s">
        <v>64</v>
      </c>
      <c r="I130" s="77">
        <f t="shared" si="6"/>
        <v>0</v>
      </c>
      <c r="J130" s="97" t="s">
        <v>16</v>
      </c>
    </row>
    <row r="131" spans="1:10">
      <c r="A131" s="88">
        <f t="shared" ca="1" si="5"/>
        <v>127</v>
      </c>
      <c r="B131" s="86" t="s">
        <v>270</v>
      </c>
      <c r="C131" s="101" t="s">
        <v>146</v>
      </c>
      <c r="D131" s="102">
        <v>3</v>
      </c>
      <c r="E131" s="90" t="s">
        <v>564</v>
      </c>
      <c r="F131" s="76" t="s">
        <v>64</v>
      </c>
      <c r="G131" s="76" t="s">
        <v>64</v>
      </c>
      <c r="H131" s="76" t="s">
        <v>64</v>
      </c>
      <c r="I131" s="77">
        <f t="shared" si="6"/>
        <v>0</v>
      </c>
      <c r="J131" s="97" t="s">
        <v>16</v>
      </c>
    </row>
    <row r="132" spans="1:10">
      <c r="A132" s="88">
        <f t="shared" ca="1" si="5"/>
        <v>128</v>
      </c>
      <c r="B132" s="86"/>
      <c r="C132" s="101" t="s">
        <v>71</v>
      </c>
      <c r="D132" s="102" t="s">
        <v>153</v>
      </c>
      <c r="E132" s="90" t="s">
        <v>1239</v>
      </c>
      <c r="F132" s="76" t="s">
        <v>64</v>
      </c>
      <c r="G132" s="76" t="s">
        <v>64</v>
      </c>
      <c r="H132" s="76" t="s">
        <v>64</v>
      </c>
      <c r="I132" s="77">
        <f t="shared" si="6"/>
        <v>0</v>
      </c>
      <c r="J132" s="97" t="s">
        <v>16</v>
      </c>
    </row>
    <row r="133" spans="1:10">
      <c r="A133" s="88">
        <f t="shared" ca="1" si="5"/>
        <v>129</v>
      </c>
      <c r="B133" s="86"/>
      <c r="C133" s="101" t="s">
        <v>72</v>
      </c>
      <c r="D133" s="102" t="s">
        <v>153</v>
      </c>
      <c r="E133" s="90" t="s">
        <v>1260</v>
      </c>
      <c r="F133" s="76" t="s">
        <v>64</v>
      </c>
      <c r="G133" s="76" t="s">
        <v>64</v>
      </c>
      <c r="H133" s="76" t="s">
        <v>64</v>
      </c>
      <c r="I133" s="77">
        <f t="shared" si="6"/>
        <v>0</v>
      </c>
      <c r="J133" s="97" t="s">
        <v>16</v>
      </c>
    </row>
    <row r="134" spans="1:10">
      <c r="A134" s="88">
        <f t="shared" ca="1" si="5"/>
        <v>130</v>
      </c>
      <c r="B134" s="86"/>
      <c r="C134" s="101" t="s">
        <v>73</v>
      </c>
      <c r="D134" s="102" t="s">
        <v>153</v>
      </c>
      <c r="E134" s="90" t="s">
        <v>1127</v>
      </c>
      <c r="F134" s="76" t="s">
        <v>64</v>
      </c>
      <c r="G134" s="76" t="s">
        <v>64</v>
      </c>
      <c r="H134" s="76" t="s">
        <v>64</v>
      </c>
      <c r="I134" s="77">
        <f t="shared" si="6"/>
        <v>0</v>
      </c>
      <c r="J134" s="97" t="s">
        <v>16</v>
      </c>
    </row>
    <row r="135" spans="1:10">
      <c r="A135" s="88">
        <f t="shared" ca="1" si="5"/>
        <v>131</v>
      </c>
      <c r="B135" s="86"/>
      <c r="C135" s="101" t="s">
        <v>65</v>
      </c>
      <c r="D135" s="102" t="s">
        <v>153</v>
      </c>
      <c r="E135" s="90" t="s">
        <v>565</v>
      </c>
      <c r="F135" s="76" t="s">
        <v>64</v>
      </c>
      <c r="G135" s="76" t="s">
        <v>64</v>
      </c>
      <c r="H135" s="76" t="s">
        <v>64</v>
      </c>
      <c r="I135" s="77">
        <f t="shared" si="6"/>
        <v>0</v>
      </c>
      <c r="J135" s="97" t="s">
        <v>16</v>
      </c>
    </row>
    <row r="136" spans="1:10">
      <c r="A136" s="88">
        <f t="shared" ca="1" si="5"/>
        <v>132</v>
      </c>
      <c r="B136" s="86"/>
      <c r="C136" s="101" t="s">
        <v>65</v>
      </c>
      <c r="D136" s="102" t="s">
        <v>163</v>
      </c>
      <c r="E136" s="90" t="s">
        <v>566</v>
      </c>
      <c r="F136" s="76" t="s">
        <v>64</v>
      </c>
      <c r="G136" s="76" t="s">
        <v>64</v>
      </c>
      <c r="H136" s="76" t="s">
        <v>64</v>
      </c>
      <c r="I136" s="77">
        <f t="shared" si="6"/>
        <v>0</v>
      </c>
      <c r="J136" s="97" t="s">
        <v>16</v>
      </c>
    </row>
  </sheetData>
  <autoFilter ref="A4:H136">
    <sortState ref="A5:H268">
      <sortCondition ref="E4:E268"/>
    </sortState>
  </autoFilter>
  <mergeCells count="6">
    <mergeCell ref="A1:E1"/>
    <mergeCell ref="I1:I3"/>
    <mergeCell ref="J1:J3"/>
    <mergeCell ref="A2:E2"/>
    <mergeCell ref="K2:N3"/>
    <mergeCell ref="A3:E3"/>
  </mergeCells>
  <conditionalFormatting sqref="F5:I136">
    <cfRule type="expression" dxfId="38" priority="10">
      <formula>$I5&gt;67%</formula>
    </cfRule>
    <cfRule type="expression" dxfId="37" priority="11">
      <formula>$I5&gt;34%</formula>
    </cfRule>
    <cfRule type="expression" dxfId="36" priority="12">
      <formula>$I5&gt;1%</formula>
    </cfRule>
  </conditionalFormatting>
  <dataValidations count="1">
    <dataValidation type="list" errorStyle="information" allowBlank="1" showInputMessage="1" showErrorMessage="1" sqref="F5:H136">
      <formula1>"да,нет"</formula1>
    </dataValidation>
  </dataValidations>
  <hyperlinks>
    <hyperlink ref="K2:N3" location="Готовность!A1" display="Готовность"/>
  </hyperlinks>
  <pageMargins left="0.7" right="0.7" top="0.75" bottom="0.75" header="0.3" footer="0.3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R94"/>
  <sheetViews>
    <sheetView topLeftCell="A73" workbookViewId="0">
      <selection activeCell="E22" sqref="E22"/>
    </sheetView>
  </sheetViews>
  <sheetFormatPr defaultColWidth="9.109375" defaultRowHeight="14.4"/>
  <cols>
    <col min="1" max="1" width="5.5546875" style="80" bestFit="1" customWidth="1"/>
    <col min="2" max="2" width="11.5546875" style="80" bestFit="1" customWidth="1"/>
    <col min="3" max="3" width="11.88671875" style="80" bestFit="1" customWidth="1"/>
    <col min="4" max="4" width="13.109375" style="80" bestFit="1" customWidth="1"/>
    <col min="5" max="5" width="65.88671875" style="80" bestFit="1" customWidth="1"/>
    <col min="6" max="7" width="11" style="83" bestFit="1" customWidth="1"/>
    <col min="8" max="8" width="7.109375" style="83" bestFit="1" customWidth="1"/>
    <col min="9" max="9" width="10.6640625" style="83" bestFit="1" customWidth="1"/>
    <col min="10" max="10" width="12.5546875" style="83" bestFit="1" customWidth="1"/>
    <col min="11" max="11" width="10.6640625" style="83" bestFit="1" customWidth="1"/>
    <col min="12" max="12" width="7.109375" style="83" bestFit="1" customWidth="1"/>
    <col min="13" max="13" width="11.5546875" style="83" bestFit="1" customWidth="1"/>
    <col min="14" max="14" width="4" style="83" bestFit="1" customWidth="1"/>
    <col min="15" max="15" width="29.6640625" style="83" customWidth="1"/>
    <col min="16" max="16384" width="9.109375" style="83"/>
  </cols>
  <sheetData>
    <row r="1" spans="1:18" ht="29.4" thickBot="1">
      <c r="A1" s="111" t="s">
        <v>7</v>
      </c>
      <c r="B1" s="111"/>
      <c r="C1" s="111"/>
      <c r="D1" s="111"/>
      <c r="E1" s="111"/>
      <c r="F1" s="34" t="s">
        <v>10</v>
      </c>
      <c r="G1" s="34" t="s">
        <v>11</v>
      </c>
      <c r="H1" s="33" t="s">
        <v>3</v>
      </c>
      <c r="I1" s="116" t="s">
        <v>12</v>
      </c>
      <c r="J1" s="111" t="s">
        <v>13</v>
      </c>
      <c r="K1" s="34" t="s">
        <v>14</v>
      </c>
      <c r="L1" s="2">
        <f>SUM(I5:$I$818) / N1</f>
        <v>0</v>
      </c>
      <c r="M1" s="34" t="s">
        <v>15</v>
      </c>
      <c r="N1" s="23">
        <f>COUNTA(E$5:E818)</f>
        <v>90</v>
      </c>
    </row>
    <row r="2" spans="1:18" ht="15" thickBot="1">
      <c r="A2" s="111" t="s">
        <v>8</v>
      </c>
      <c r="B2" s="111"/>
      <c r="C2" s="111"/>
      <c r="D2" s="111"/>
      <c r="E2" s="111"/>
      <c r="F2" s="1">
        <f>COUNTIF(F5:$F$818,"да")</f>
        <v>0</v>
      </c>
      <c r="G2" s="1">
        <f>COUNTIF(G5:$G$818,"да")</f>
        <v>0</v>
      </c>
      <c r="H2" s="1">
        <f>COUNTIF(H5:$H$818,"да")</f>
        <v>0</v>
      </c>
      <c r="I2" s="111"/>
      <c r="J2" s="111"/>
      <c r="K2" s="118" t="str">
        <f>HYPERLINK("[Готовность Самара 2.xlsx]'Готовность'!A1", "Готовность")</f>
        <v>Готовность</v>
      </c>
      <c r="L2" s="119"/>
      <c r="M2" s="119"/>
      <c r="N2" s="119"/>
    </row>
    <row r="3" spans="1:18" ht="15" thickBot="1">
      <c r="A3" s="117" t="s">
        <v>9</v>
      </c>
      <c r="B3" s="117"/>
      <c r="C3" s="117"/>
      <c r="D3" s="117"/>
      <c r="E3" s="117"/>
      <c r="F3" s="9">
        <f>F2/$N$1</f>
        <v>0</v>
      </c>
      <c r="G3" s="9">
        <f>G2/$N$1</f>
        <v>0</v>
      </c>
      <c r="H3" s="9">
        <f>H2/$N$1</f>
        <v>0</v>
      </c>
      <c r="I3" s="117"/>
      <c r="J3" s="117"/>
      <c r="K3" s="119"/>
      <c r="L3" s="119"/>
      <c r="M3" s="119"/>
      <c r="N3" s="119"/>
    </row>
    <row r="4" spans="1:18">
      <c r="A4" s="99">
        <v>0</v>
      </c>
      <c r="B4" s="74" t="s">
        <v>169</v>
      </c>
      <c r="C4" s="74" t="s">
        <v>170</v>
      </c>
      <c r="D4" s="74" t="s">
        <v>171</v>
      </c>
      <c r="E4" s="75"/>
      <c r="F4" s="27"/>
      <c r="G4" s="27"/>
      <c r="H4" s="27"/>
      <c r="I4" s="26"/>
      <c r="J4" s="28"/>
      <c r="K4" s="22"/>
      <c r="L4" s="22"/>
      <c r="M4" s="22"/>
      <c r="N4" s="22"/>
    </row>
    <row r="5" spans="1:18">
      <c r="A5" s="88">
        <v>1</v>
      </c>
      <c r="B5" s="86" t="s">
        <v>224</v>
      </c>
      <c r="C5" s="101" t="s">
        <v>81</v>
      </c>
      <c r="D5" s="102" t="s">
        <v>127</v>
      </c>
      <c r="E5" s="90" t="s">
        <v>1128</v>
      </c>
      <c r="F5" s="76" t="s">
        <v>64</v>
      </c>
      <c r="G5" s="76" t="s">
        <v>64</v>
      </c>
      <c r="H5" s="76" t="s">
        <v>64</v>
      </c>
      <c r="I5" s="77">
        <f t="shared" ref="I5:I10" si="0">(IF(F5="да",1,0)+IF(G5="да",1,0)+IF(H5="да",1,0))/3</f>
        <v>0</v>
      </c>
      <c r="J5" s="97" t="s">
        <v>16</v>
      </c>
    </row>
    <row r="6" spans="1:18">
      <c r="A6" s="88">
        <f t="shared" ref="A6:A69" ca="1" si="1">IF(E6 = "","",INDIRECT(ADDRESS(ROW()-1,COLUMN()))+1)</f>
        <v>2</v>
      </c>
      <c r="B6" s="86" t="s">
        <v>614</v>
      </c>
      <c r="C6" s="101" t="s">
        <v>81</v>
      </c>
      <c r="D6" s="102" t="s">
        <v>125</v>
      </c>
      <c r="E6" s="90" t="s">
        <v>1129</v>
      </c>
      <c r="F6" s="76" t="s">
        <v>64</v>
      </c>
      <c r="G6" s="76" t="s">
        <v>64</v>
      </c>
      <c r="H6" s="76" t="s">
        <v>64</v>
      </c>
      <c r="I6" s="77">
        <f t="shared" si="0"/>
        <v>0</v>
      </c>
      <c r="J6" s="97" t="s">
        <v>16</v>
      </c>
    </row>
    <row r="7" spans="1:18">
      <c r="A7" s="88">
        <f t="shared" ca="1" si="1"/>
        <v>3</v>
      </c>
      <c r="B7" s="86" t="s">
        <v>615</v>
      </c>
      <c r="C7" s="101" t="s">
        <v>81</v>
      </c>
      <c r="D7" s="102" t="s">
        <v>126</v>
      </c>
      <c r="E7" s="90" t="s">
        <v>573</v>
      </c>
      <c r="F7" s="76" t="s">
        <v>64</v>
      </c>
      <c r="G7" s="76" t="s">
        <v>64</v>
      </c>
      <c r="H7" s="76" t="s">
        <v>64</v>
      </c>
      <c r="I7" s="77">
        <f t="shared" si="0"/>
        <v>0</v>
      </c>
      <c r="J7" s="97" t="s">
        <v>16</v>
      </c>
    </row>
    <row r="8" spans="1:18">
      <c r="A8" s="88">
        <f t="shared" ca="1" si="1"/>
        <v>4</v>
      </c>
      <c r="B8" s="86" t="s">
        <v>616</v>
      </c>
      <c r="C8" s="101" t="s">
        <v>81</v>
      </c>
      <c r="D8" s="102" t="s">
        <v>124</v>
      </c>
      <c r="E8" s="90" t="s">
        <v>574</v>
      </c>
      <c r="F8" s="76" t="s">
        <v>64</v>
      </c>
      <c r="G8" s="76" t="s">
        <v>64</v>
      </c>
      <c r="H8" s="76" t="s">
        <v>64</v>
      </c>
      <c r="I8" s="77">
        <f t="shared" si="0"/>
        <v>0</v>
      </c>
      <c r="J8" s="97" t="s">
        <v>16</v>
      </c>
      <c r="M8" s="24"/>
      <c r="N8" s="24"/>
      <c r="O8" s="24"/>
      <c r="P8" s="24"/>
      <c r="Q8" s="24"/>
      <c r="R8" s="24"/>
    </row>
    <row r="9" spans="1:18">
      <c r="A9" s="88">
        <f t="shared" ca="1" si="1"/>
        <v>5</v>
      </c>
      <c r="B9" s="86" t="s">
        <v>617</v>
      </c>
      <c r="C9" s="101" t="s">
        <v>83</v>
      </c>
      <c r="D9" s="102" t="s">
        <v>127</v>
      </c>
      <c r="E9" s="90" t="s">
        <v>1128</v>
      </c>
      <c r="F9" s="76" t="s">
        <v>64</v>
      </c>
      <c r="G9" s="76" t="s">
        <v>64</v>
      </c>
      <c r="H9" s="76" t="s">
        <v>64</v>
      </c>
      <c r="I9" s="77">
        <f t="shared" si="0"/>
        <v>0</v>
      </c>
      <c r="J9" s="97" t="s">
        <v>16</v>
      </c>
      <c r="M9" s="24"/>
      <c r="N9" s="24"/>
      <c r="O9" s="24"/>
      <c r="P9" s="24"/>
      <c r="Q9" s="24"/>
      <c r="R9" s="24"/>
    </row>
    <row r="10" spans="1:18">
      <c r="A10" s="88">
        <f t="shared" ca="1" si="1"/>
        <v>6</v>
      </c>
      <c r="B10" s="86" t="s">
        <v>618</v>
      </c>
      <c r="C10" s="101" t="s">
        <v>83</v>
      </c>
      <c r="D10" s="102" t="s">
        <v>125</v>
      </c>
      <c r="E10" s="90" t="s">
        <v>1129</v>
      </c>
      <c r="F10" s="76" t="s">
        <v>64</v>
      </c>
      <c r="G10" s="76" t="s">
        <v>64</v>
      </c>
      <c r="H10" s="76" t="s">
        <v>64</v>
      </c>
      <c r="I10" s="77">
        <f t="shared" si="0"/>
        <v>0</v>
      </c>
      <c r="J10" s="97" t="s">
        <v>16</v>
      </c>
      <c r="M10" s="24"/>
      <c r="N10" s="24"/>
      <c r="O10" s="24"/>
      <c r="P10" s="24"/>
      <c r="Q10" s="24"/>
      <c r="R10" s="24"/>
    </row>
    <row r="11" spans="1:18">
      <c r="A11" s="88">
        <f t="shared" ca="1" si="1"/>
        <v>7</v>
      </c>
      <c r="B11" s="86" t="s">
        <v>619</v>
      </c>
      <c r="C11" s="101" t="s">
        <v>83</v>
      </c>
      <c r="D11" s="102" t="s">
        <v>126</v>
      </c>
      <c r="E11" s="90" t="s">
        <v>575</v>
      </c>
      <c r="F11" s="76" t="s">
        <v>64</v>
      </c>
      <c r="G11" s="76" t="s">
        <v>64</v>
      </c>
      <c r="H11" s="76" t="s">
        <v>64</v>
      </c>
      <c r="I11" s="77">
        <f>(IF(F11="да",1,0)+IF(G11="да",1,0)+IF(H11="да",1,0))/3</f>
        <v>0</v>
      </c>
      <c r="J11" s="97" t="s">
        <v>16</v>
      </c>
      <c r="M11" s="24"/>
      <c r="N11" s="24"/>
      <c r="O11" s="24"/>
      <c r="P11" s="24"/>
      <c r="Q11" s="24"/>
      <c r="R11" s="24"/>
    </row>
    <row r="12" spans="1:18">
      <c r="A12" s="88">
        <f t="shared" ca="1" si="1"/>
        <v>8</v>
      </c>
      <c r="B12" s="86" t="s">
        <v>620</v>
      </c>
      <c r="C12" s="101" t="s">
        <v>83</v>
      </c>
      <c r="D12" s="102" t="s">
        <v>124</v>
      </c>
      <c r="E12" s="90" t="s">
        <v>576</v>
      </c>
      <c r="F12" s="76" t="s">
        <v>64</v>
      </c>
      <c r="G12" s="76" t="s">
        <v>64</v>
      </c>
      <c r="H12" s="76" t="s">
        <v>64</v>
      </c>
      <c r="I12" s="77">
        <f t="shared" ref="I12:I75" si="2">(IF(F12="да",1,0)+IF(G12="да",1,0)+IF(H12="да",1,0))/3</f>
        <v>0</v>
      </c>
      <c r="J12" s="97" t="s">
        <v>16</v>
      </c>
      <c r="M12" s="24"/>
      <c r="N12" s="24"/>
      <c r="O12" s="24"/>
      <c r="P12" s="24"/>
      <c r="Q12" s="24"/>
      <c r="R12" s="24"/>
    </row>
    <row r="13" spans="1:18">
      <c r="A13" s="88">
        <f t="shared" ca="1" si="1"/>
        <v>9</v>
      </c>
      <c r="B13" s="86" t="s">
        <v>225</v>
      </c>
      <c r="C13" s="101" t="s">
        <v>84</v>
      </c>
      <c r="D13" s="102" t="s">
        <v>127</v>
      </c>
      <c r="E13" s="90" t="s">
        <v>577</v>
      </c>
      <c r="F13" s="76" t="s">
        <v>64</v>
      </c>
      <c r="G13" s="76" t="s">
        <v>64</v>
      </c>
      <c r="H13" s="76" t="s">
        <v>64</v>
      </c>
      <c r="I13" s="77">
        <f t="shared" si="2"/>
        <v>0</v>
      </c>
      <c r="J13" s="97" t="s">
        <v>16</v>
      </c>
      <c r="M13" s="24"/>
      <c r="N13" s="24"/>
      <c r="O13" s="24"/>
      <c r="P13" s="24"/>
      <c r="Q13" s="24"/>
      <c r="R13" s="24"/>
    </row>
    <row r="14" spans="1:18">
      <c r="A14" s="88">
        <f t="shared" ca="1" si="1"/>
        <v>10</v>
      </c>
      <c r="B14" s="86" t="s">
        <v>226</v>
      </c>
      <c r="C14" s="101" t="s">
        <v>85</v>
      </c>
      <c r="D14" s="102" t="s">
        <v>127</v>
      </c>
      <c r="E14" s="90" t="s">
        <v>578</v>
      </c>
      <c r="F14" s="76" t="s">
        <v>64</v>
      </c>
      <c r="G14" s="76" t="s">
        <v>64</v>
      </c>
      <c r="H14" s="76" t="s">
        <v>64</v>
      </c>
      <c r="I14" s="77">
        <f t="shared" si="2"/>
        <v>0</v>
      </c>
      <c r="J14" s="97" t="s">
        <v>16</v>
      </c>
      <c r="M14" s="24"/>
      <c r="N14" s="24"/>
      <c r="O14" s="24"/>
      <c r="P14" s="24"/>
      <c r="Q14" s="24"/>
      <c r="R14" s="24"/>
    </row>
    <row r="15" spans="1:18">
      <c r="A15" s="88">
        <f t="shared" ca="1" si="1"/>
        <v>11</v>
      </c>
      <c r="B15" s="86" t="s">
        <v>229</v>
      </c>
      <c r="C15" s="101" t="s">
        <v>91</v>
      </c>
      <c r="D15" s="102" t="s">
        <v>127</v>
      </c>
      <c r="E15" s="90" t="s">
        <v>1130</v>
      </c>
      <c r="F15" s="76" t="s">
        <v>64</v>
      </c>
      <c r="G15" s="76" t="s">
        <v>64</v>
      </c>
      <c r="H15" s="76" t="s">
        <v>64</v>
      </c>
      <c r="I15" s="77">
        <f t="shared" si="2"/>
        <v>0</v>
      </c>
      <c r="J15" s="97" t="s">
        <v>16</v>
      </c>
      <c r="M15" s="24"/>
      <c r="N15" s="24"/>
      <c r="O15" s="24"/>
      <c r="P15" s="24"/>
      <c r="Q15" s="24"/>
      <c r="R15" s="24"/>
    </row>
    <row r="16" spans="1:18">
      <c r="A16" s="88">
        <f t="shared" ca="1" si="1"/>
        <v>12</v>
      </c>
      <c r="B16" s="86" t="s">
        <v>231</v>
      </c>
      <c r="C16" s="101" t="s">
        <v>91</v>
      </c>
      <c r="D16" s="102" t="s">
        <v>125</v>
      </c>
      <c r="E16" s="90" t="s">
        <v>1131</v>
      </c>
      <c r="F16" s="76" t="s">
        <v>64</v>
      </c>
      <c r="G16" s="76" t="s">
        <v>64</v>
      </c>
      <c r="H16" s="76" t="s">
        <v>64</v>
      </c>
      <c r="I16" s="77">
        <f t="shared" si="2"/>
        <v>0</v>
      </c>
      <c r="J16" s="97" t="s">
        <v>16</v>
      </c>
      <c r="M16" s="24"/>
      <c r="N16" s="24"/>
      <c r="O16" s="24"/>
      <c r="P16" s="24"/>
      <c r="Q16" s="24"/>
      <c r="R16" s="24"/>
    </row>
    <row r="17" spans="1:18">
      <c r="A17" s="88">
        <f t="shared" ca="1" si="1"/>
        <v>13</v>
      </c>
      <c r="B17" s="86" t="s">
        <v>232</v>
      </c>
      <c r="C17" s="101" t="s">
        <v>91</v>
      </c>
      <c r="D17" s="102" t="s">
        <v>126</v>
      </c>
      <c r="E17" s="90" t="s">
        <v>1132</v>
      </c>
      <c r="F17" s="76" t="s">
        <v>64</v>
      </c>
      <c r="G17" s="76" t="s">
        <v>64</v>
      </c>
      <c r="H17" s="76" t="s">
        <v>64</v>
      </c>
      <c r="I17" s="77">
        <f t="shared" si="2"/>
        <v>0</v>
      </c>
      <c r="J17" s="97" t="s">
        <v>16</v>
      </c>
      <c r="M17" s="24"/>
      <c r="N17" s="24"/>
      <c r="O17" s="24"/>
      <c r="P17" s="24"/>
      <c r="Q17" s="24"/>
      <c r="R17" s="24"/>
    </row>
    <row r="18" spans="1:18">
      <c r="A18" s="88">
        <f t="shared" ca="1" si="1"/>
        <v>14</v>
      </c>
      <c r="B18" s="86" t="s">
        <v>234</v>
      </c>
      <c r="C18" s="101" t="s">
        <v>91</v>
      </c>
      <c r="D18" s="102" t="s">
        <v>124</v>
      </c>
      <c r="E18" s="90" t="s">
        <v>1133</v>
      </c>
      <c r="F18" s="76" t="s">
        <v>64</v>
      </c>
      <c r="G18" s="76" t="s">
        <v>64</v>
      </c>
      <c r="H18" s="76" t="s">
        <v>64</v>
      </c>
      <c r="I18" s="77">
        <f t="shared" si="2"/>
        <v>0</v>
      </c>
      <c r="J18" s="97" t="s">
        <v>16</v>
      </c>
      <c r="M18" s="24"/>
      <c r="N18" s="24"/>
      <c r="O18" s="24"/>
      <c r="P18" s="24"/>
      <c r="Q18" s="24"/>
      <c r="R18" s="24"/>
    </row>
    <row r="19" spans="1:18">
      <c r="A19" s="88">
        <f t="shared" ca="1" si="1"/>
        <v>15</v>
      </c>
      <c r="B19" s="86" t="s">
        <v>230</v>
      </c>
      <c r="C19" s="101" t="s">
        <v>91</v>
      </c>
      <c r="D19" s="102" t="s">
        <v>123</v>
      </c>
      <c r="E19" s="90" t="s">
        <v>1134</v>
      </c>
      <c r="F19" s="76" t="s">
        <v>64</v>
      </c>
      <c r="G19" s="76" t="s">
        <v>64</v>
      </c>
      <c r="H19" s="76" t="s">
        <v>64</v>
      </c>
      <c r="I19" s="77">
        <f t="shared" si="2"/>
        <v>0</v>
      </c>
      <c r="J19" s="97" t="s">
        <v>16</v>
      </c>
      <c r="M19" s="24"/>
      <c r="N19" s="24"/>
      <c r="O19" s="24"/>
      <c r="P19" s="24"/>
      <c r="Q19" s="24"/>
      <c r="R19" s="24"/>
    </row>
    <row r="20" spans="1:18">
      <c r="A20" s="88">
        <f t="shared" ca="1" si="1"/>
        <v>16</v>
      </c>
      <c r="B20" s="86" t="s">
        <v>233</v>
      </c>
      <c r="C20" s="101" t="s">
        <v>91</v>
      </c>
      <c r="D20" s="102" t="s">
        <v>129</v>
      </c>
      <c r="E20" s="90" t="s">
        <v>1135</v>
      </c>
      <c r="F20" s="76" t="s">
        <v>64</v>
      </c>
      <c r="G20" s="76" t="s">
        <v>64</v>
      </c>
      <c r="H20" s="76" t="s">
        <v>64</v>
      </c>
      <c r="I20" s="77">
        <f t="shared" si="2"/>
        <v>0</v>
      </c>
      <c r="J20" s="97" t="s">
        <v>16</v>
      </c>
      <c r="M20" s="24"/>
      <c r="N20" s="24"/>
      <c r="O20" s="24"/>
      <c r="P20" s="24"/>
      <c r="Q20" s="24"/>
      <c r="R20" s="24"/>
    </row>
    <row r="21" spans="1:18">
      <c r="A21" s="88">
        <f t="shared" ca="1" si="1"/>
        <v>17</v>
      </c>
      <c r="B21" s="86" t="s">
        <v>227</v>
      </c>
      <c r="C21" s="101" t="s">
        <v>91</v>
      </c>
      <c r="D21" s="102" t="s">
        <v>130</v>
      </c>
      <c r="E21" s="90" t="s">
        <v>1136</v>
      </c>
      <c r="F21" s="76" t="s">
        <v>64</v>
      </c>
      <c r="G21" s="76" t="s">
        <v>64</v>
      </c>
      <c r="H21" s="76" t="s">
        <v>64</v>
      </c>
      <c r="I21" s="77">
        <f t="shared" si="2"/>
        <v>0</v>
      </c>
      <c r="J21" s="97" t="s">
        <v>16</v>
      </c>
      <c r="M21" s="24"/>
      <c r="N21" s="24"/>
      <c r="O21" s="24"/>
      <c r="P21" s="24"/>
      <c r="Q21" s="24"/>
      <c r="R21" s="24"/>
    </row>
    <row r="22" spans="1:18">
      <c r="A22" s="88">
        <f t="shared" ca="1" si="1"/>
        <v>18</v>
      </c>
      <c r="B22" s="86" t="s">
        <v>228</v>
      </c>
      <c r="C22" s="101" t="s">
        <v>91</v>
      </c>
      <c r="D22" s="102" t="s">
        <v>131</v>
      </c>
      <c r="E22" s="90" t="s">
        <v>1137</v>
      </c>
      <c r="F22" s="76" t="s">
        <v>64</v>
      </c>
      <c r="G22" s="76" t="s">
        <v>64</v>
      </c>
      <c r="H22" s="76" t="s">
        <v>64</v>
      </c>
      <c r="I22" s="77">
        <f t="shared" si="2"/>
        <v>0</v>
      </c>
      <c r="J22" s="97" t="s">
        <v>16</v>
      </c>
      <c r="M22" s="24"/>
      <c r="N22" s="24"/>
      <c r="O22" s="24"/>
      <c r="P22" s="24"/>
      <c r="Q22" s="24"/>
      <c r="R22" s="24"/>
    </row>
    <row r="23" spans="1:18">
      <c r="A23" s="88">
        <f t="shared" ca="1" si="1"/>
        <v>19</v>
      </c>
      <c r="B23" s="86" t="s">
        <v>237</v>
      </c>
      <c r="C23" s="101" t="s">
        <v>92</v>
      </c>
      <c r="D23" s="102" t="s">
        <v>127</v>
      </c>
      <c r="E23" s="90" t="s">
        <v>1130</v>
      </c>
      <c r="F23" s="76" t="s">
        <v>64</v>
      </c>
      <c r="G23" s="76" t="s">
        <v>64</v>
      </c>
      <c r="H23" s="76" t="s">
        <v>64</v>
      </c>
      <c r="I23" s="77">
        <f t="shared" si="2"/>
        <v>0</v>
      </c>
      <c r="J23" s="97" t="s">
        <v>16</v>
      </c>
      <c r="M23" s="24"/>
      <c r="N23" s="24"/>
      <c r="O23" s="24"/>
      <c r="P23" s="24"/>
      <c r="Q23" s="24"/>
      <c r="R23" s="24"/>
    </row>
    <row r="24" spans="1:18">
      <c r="A24" s="88">
        <f t="shared" ca="1" si="1"/>
        <v>20</v>
      </c>
      <c r="B24" s="86" t="s">
        <v>239</v>
      </c>
      <c r="C24" s="101" t="s">
        <v>92</v>
      </c>
      <c r="D24" s="102" t="s">
        <v>125</v>
      </c>
      <c r="E24" s="90" t="s">
        <v>1131</v>
      </c>
      <c r="F24" s="76" t="s">
        <v>64</v>
      </c>
      <c r="G24" s="76" t="s">
        <v>64</v>
      </c>
      <c r="H24" s="76" t="s">
        <v>64</v>
      </c>
      <c r="I24" s="77">
        <f t="shared" si="2"/>
        <v>0</v>
      </c>
      <c r="J24" s="97" t="s">
        <v>16</v>
      </c>
      <c r="M24" s="24"/>
      <c r="N24" s="24"/>
      <c r="O24" s="24"/>
      <c r="P24" s="24"/>
      <c r="Q24" s="24"/>
      <c r="R24" s="24"/>
    </row>
    <row r="25" spans="1:18">
      <c r="A25" s="88">
        <f t="shared" ca="1" si="1"/>
        <v>21</v>
      </c>
      <c r="B25" s="86" t="s">
        <v>240</v>
      </c>
      <c r="C25" s="101" t="s">
        <v>92</v>
      </c>
      <c r="D25" s="102" t="s">
        <v>126</v>
      </c>
      <c r="E25" s="90" t="s">
        <v>1132</v>
      </c>
      <c r="F25" s="76" t="s">
        <v>64</v>
      </c>
      <c r="G25" s="76" t="s">
        <v>64</v>
      </c>
      <c r="H25" s="76" t="s">
        <v>64</v>
      </c>
      <c r="I25" s="77">
        <f t="shared" si="2"/>
        <v>0</v>
      </c>
      <c r="J25" s="97" t="s">
        <v>16</v>
      </c>
      <c r="M25" s="24"/>
      <c r="N25" s="24"/>
      <c r="O25" s="24"/>
      <c r="P25" s="24"/>
      <c r="Q25" s="24"/>
      <c r="R25" s="24"/>
    </row>
    <row r="26" spans="1:18">
      <c r="A26" s="88">
        <f t="shared" ca="1" si="1"/>
        <v>22</v>
      </c>
      <c r="B26" s="86" t="s">
        <v>242</v>
      </c>
      <c r="C26" s="101" t="s">
        <v>92</v>
      </c>
      <c r="D26" s="102" t="s">
        <v>124</v>
      </c>
      <c r="E26" s="90" t="s">
        <v>1133</v>
      </c>
      <c r="F26" s="76" t="s">
        <v>64</v>
      </c>
      <c r="G26" s="76" t="s">
        <v>64</v>
      </c>
      <c r="H26" s="76" t="s">
        <v>64</v>
      </c>
      <c r="I26" s="77">
        <f t="shared" si="2"/>
        <v>0</v>
      </c>
      <c r="J26" s="97" t="s">
        <v>16</v>
      </c>
      <c r="M26" s="24"/>
      <c r="N26" s="24"/>
      <c r="O26" s="24"/>
      <c r="P26" s="24"/>
      <c r="Q26" s="24"/>
      <c r="R26" s="24"/>
    </row>
    <row r="27" spans="1:18">
      <c r="A27" s="88">
        <f t="shared" ca="1" si="1"/>
        <v>23</v>
      </c>
      <c r="B27" s="86" t="s">
        <v>238</v>
      </c>
      <c r="C27" s="101" t="s">
        <v>92</v>
      </c>
      <c r="D27" s="102" t="s">
        <v>123</v>
      </c>
      <c r="E27" s="90" t="s">
        <v>1134</v>
      </c>
      <c r="F27" s="76" t="s">
        <v>64</v>
      </c>
      <c r="G27" s="76" t="s">
        <v>64</v>
      </c>
      <c r="H27" s="76" t="s">
        <v>64</v>
      </c>
      <c r="I27" s="77">
        <f t="shared" si="2"/>
        <v>0</v>
      </c>
      <c r="J27" s="97" t="s">
        <v>16</v>
      </c>
      <c r="M27" s="24"/>
      <c r="N27" s="24"/>
      <c r="O27" s="24"/>
      <c r="P27" s="24"/>
      <c r="Q27" s="24"/>
      <c r="R27" s="24"/>
    </row>
    <row r="28" spans="1:18">
      <c r="A28" s="88">
        <f t="shared" ca="1" si="1"/>
        <v>24</v>
      </c>
      <c r="B28" s="86" t="s">
        <v>241</v>
      </c>
      <c r="C28" s="101" t="s">
        <v>92</v>
      </c>
      <c r="D28" s="102" t="s">
        <v>129</v>
      </c>
      <c r="E28" s="90" t="s">
        <v>1135</v>
      </c>
      <c r="F28" s="76" t="s">
        <v>64</v>
      </c>
      <c r="G28" s="76" t="s">
        <v>64</v>
      </c>
      <c r="H28" s="76" t="s">
        <v>64</v>
      </c>
      <c r="I28" s="77">
        <f t="shared" si="2"/>
        <v>0</v>
      </c>
      <c r="J28" s="97" t="s">
        <v>16</v>
      </c>
      <c r="M28" s="24"/>
      <c r="N28" s="24"/>
      <c r="O28" s="24"/>
      <c r="P28" s="24"/>
      <c r="Q28" s="24"/>
      <c r="R28" s="24"/>
    </row>
    <row r="29" spans="1:18">
      <c r="A29" s="88">
        <f t="shared" ca="1" si="1"/>
        <v>25</v>
      </c>
      <c r="B29" s="86" t="s">
        <v>235</v>
      </c>
      <c r="C29" s="101" t="s">
        <v>92</v>
      </c>
      <c r="D29" s="102" t="s">
        <v>130</v>
      </c>
      <c r="E29" s="90" t="s">
        <v>1136</v>
      </c>
      <c r="F29" s="76" t="s">
        <v>64</v>
      </c>
      <c r="G29" s="76" t="s">
        <v>64</v>
      </c>
      <c r="H29" s="76" t="s">
        <v>64</v>
      </c>
      <c r="I29" s="77">
        <f t="shared" si="2"/>
        <v>0</v>
      </c>
      <c r="J29" s="97" t="s">
        <v>16</v>
      </c>
    </row>
    <row r="30" spans="1:18">
      <c r="A30" s="88">
        <f t="shared" ca="1" si="1"/>
        <v>26</v>
      </c>
      <c r="B30" s="86" t="s">
        <v>236</v>
      </c>
      <c r="C30" s="101" t="s">
        <v>92</v>
      </c>
      <c r="D30" s="102" t="s">
        <v>131</v>
      </c>
      <c r="E30" s="90" t="s">
        <v>1137</v>
      </c>
      <c r="F30" s="76" t="s">
        <v>64</v>
      </c>
      <c r="G30" s="76" t="s">
        <v>64</v>
      </c>
      <c r="H30" s="76" t="s">
        <v>64</v>
      </c>
      <c r="I30" s="77">
        <f t="shared" si="2"/>
        <v>0</v>
      </c>
      <c r="J30" s="97" t="s">
        <v>16</v>
      </c>
    </row>
    <row r="31" spans="1:18">
      <c r="A31" s="88">
        <f t="shared" ca="1" si="1"/>
        <v>27</v>
      </c>
      <c r="B31" s="86" t="s">
        <v>245</v>
      </c>
      <c r="C31" s="101" t="s">
        <v>93</v>
      </c>
      <c r="D31" s="102" t="s">
        <v>127</v>
      </c>
      <c r="E31" s="90" t="s">
        <v>579</v>
      </c>
      <c r="F31" s="76" t="s">
        <v>64</v>
      </c>
      <c r="G31" s="76" t="s">
        <v>64</v>
      </c>
      <c r="H31" s="76" t="s">
        <v>64</v>
      </c>
      <c r="I31" s="77">
        <f t="shared" si="2"/>
        <v>0</v>
      </c>
      <c r="J31" s="97" t="s">
        <v>16</v>
      </c>
    </row>
    <row r="32" spans="1:18">
      <c r="A32" s="88">
        <f t="shared" ca="1" si="1"/>
        <v>28</v>
      </c>
      <c r="B32" s="86" t="s">
        <v>247</v>
      </c>
      <c r="C32" s="101" t="s">
        <v>93</v>
      </c>
      <c r="D32" s="102" t="s">
        <v>125</v>
      </c>
      <c r="E32" s="90" t="s">
        <v>580</v>
      </c>
      <c r="F32" s="76" t="s">
        <v>64</v>
      </c>
      <c r="G32" s="76" t="s">
        <v>64</v>
      </c>
      <c r="H32" s="76" t="s">
        <v>64</v>
      </c>
      <c r="I32" s="77">
        <f t="shared" si="2"/>
        <v>0</v>
      </c>
      <c r="J32" s="97" t="s">
        <v>16</v>
      </c>
    </row>
    <row r="33" spans="1:10" s="84" customFormat="1">
      <c r="A33" s="88">
        <f t="shared" ca="1" si="1"/>
        <v>29</v>
      </c>
      <c r="B33" s="86" t="s">
        <v>248</v>
      </c>
      <c r="C33" s="101" t="s">
        <v>93</v>
      </c>
      <c r="D33" s="102" t="s">
        <v>126</v>
      </c>
      <c r="E33" s="90" t="s">
        <v>581</v>
      </c>
      <c r="F33" s="76" t="s">
        <v>64</v>
      </c>
      <c r="G33" s="76" t="s">
        <v>64</v>
      </c>
      <c r="H33" s="76" t="s">
        <v>64</v>
      </c>
      <c r="I33" s="77">
        <f t="shared" si="2"/>
        <v>0</v>
      </c>
      <c r="J33" s="97" t="s">
        <v>16</v>
      </c>
    </row>
    <row r="34" spans="1:10" s="84" customFormat="1">
      <c r="A34" s="88">
        <f t="shared" ca="1" si="1"/>
        <v>30</v>
      </c>
      <c r="B34" s="86" t="s">
        <v>250</v>
      </c>
      <c r="C34" s="101" t="s">
        <v>93</v>
      </c>
      <c r="D34" s="102" t="s">
        <v>124</v>
      </c>
      <c r="E34" s="90" t="s">
        <v>582</v>
      </c>
      <c r="F34" s="76" t="s">
        <v>64</v>
      </c>
      <c r="G34" s="76" t="s">
        <v>64</v>
      </c>
      <c r="H34" s="76" t="s">
        <v>64</v>
      </c>
      <c r="I34" s="77">
        <f t="shared" si="2"/>
        <v>0</v>
      </c>
      <c r="J34" s="97" t="s">
        <v>16</v>
      </c>
    </row>
    <row r="35" spans="1:10" s="84" customFormat="1">
      <c r="A35" s="88">
        <f t="shared" ca="1" si="1"/>
        <v>31</v>
      </c>
      <c r="B35" s="86" t="s">
        <v>246</v>
      </c>
      <c r="C35" s="101" t="s">
        <v>93</v>
      </c>
      <c r="D35" s="102" t="s">
        <v>123</v>
      </c>
      <c r="E35" s="90" t="s">
        <v>583</v>
      </c>
      <c r="F35" s="76" t="s">
        <v>64</v>
      </c>
      <c r="G35" s="76" t="s">
        <v>64</v>
      </c>
      <c r="H35" s="76" t="s">
        <v>64</v>
      </c>
      <c r="I35" s="77">
        <f t="shared" si="2"/>
        <v>0</v>
      </c>
      <c r="J35" s="97" t="s">
        <v>16</v>
      </c>
    </row>
    <row r="36" spans="1:10" s="84" customFormat="1">
      <c r="A36" s="88">
        <f t="shared" ca="1" si="1"/>
        <v>32</v>
      </c>
      <c r="B36" s="86" t="s">
        <v>249</v>
      </c>
      <c r="C36" s="101" t="s">
        <v>93</v>
      </c>
      <c r="D36" s="102" t="s">
        <v>129</v>
      </c>
      <c r="E36" s="90" t="s">
        <v>584</v>
      </c>
      <c r="F36" s="76" t="s">
        <v>64</v>
      </c>
      <c r="G36" s="76" t="s">
        <v>64</v>
      </c>
      <c r="H36" s="76" t="s">
        <v>64</v>
      </c>
      <c r="I36" s="77">
        <f t="shared" si="2"/>
        <v>0</v>
      </c>
      <c r="J36" s="97" t="s">
        <v>16</v>
      </c>
    </row>
    <row r="37" spans="1:10" s="84" customFormat="1">
      <c r="A37" s="88">
        <f t="shared" ca="1" si="1"/>
        <v>33</v>
      </c>
      <c r="B37" s="86" t="s">
        <v>243</v>
      </c>
      <c r="C37" s="101" t="s">
        <v>93</v>
      </c>
      <c r="D37" s="102" t="s">
        <v>130</v>
      </c>
      <c r="E37" s="90" t="s">
        <v>585</v>
      </c>
      <c r="F37" s="76" t="s">
        <v>64</v>
      </c>
      <c r="G37" s="76" t="s">
        <v>64</v>
      </c>
      <c r="H37" s="76" t="s">
        <v>64</v>
      </c>
      <c r="I37" s="77">
        <f t="shared" si="2"/>
        <v>0</v>
      </c>
      <c r="J37" s="97" t="s">
        <v>16</v>
      </c>
    </row>
    <row r="38" spans="1:10" s="84" customFormat="1">
      <c r="A38" s="88">
        <f t="shared" ca="1" si="1"/>
        <v>34</v>
      </c>
      <c r="B38" s="86" t="s">
        <v>244</v>
      </c>
      <c r="C38" s="101" t="s">
        <v>93</v>
      </c>
      <c r="D38" s="102" t="s">
        <v>131</v>
      </c>
      <c r="E38" s="90" t="s">
        <v>586</v>
      </c>
      <c r="F38" s="76" t="s">
        <v>64</v>
      </c>
      <c r="G38" s="76" t="s">
        <v>64</v>
      </c>
      <c r="H38" s="76" t="s">
        <v>64</v>
      </c>
      <c r="I38" s="77">
        <f t="shared" si="2"/>
        <v>0</v>
      </c>
      <c r="J38" s="97" t="s">
        <v>16</v>
      </c>
    </row>
    <row r="39" spans="1:10" s="84" customFormat="1">
      <c r="A39" s="88">
        <f t="shared" ca="1" si="1"/>
        <v>35</v>
      </c>
      <c r="B39" s="86" t="s">
        <v>253</v>
      </c>
      <c r="C39" s="101" t="s">
        <v>94</v>
      </c>
      <c r="D39" s="102" t="s">
        <v>127</v>
      </c>
      <c r="E39" s="90" t="s">
        <v>587</v>
      </c>
      <c r="F39" s="76" t="s">
        <v>64</v>
      </c>
      <c r="G39" s="76" t="s">
        <v>64</v>
      </c>
      <c r="H39" s="76" t="s">
        <v>64</v>
      </c>
      <c r="I39" s="77">
        <f t="shared" si="2"/>
        <v>0</v>
      </c>
      <c r="J39" s="97" t="s">
        <v>16</v>
      </c>
    </row>
    <row r="40" spans="1:10" s="84" customFormat="1">
      <c r="A40" s="88">
        <f t="shared" ca="1" si="1"/>
        <v>36</v>
      </c>
      <c r="B40" s="86" t="s">
        <v>255</v>
      </c>
      <c r="C40" s="101" t="s">
        <v>94</v>
      </c>
      <c r="D40" s="102" t="s">
        <v>125</v>
      </c>
      <c r="E40" s="90" t="s">
        <v>588</v>
      </c>
      <c r="F40" s="76" t="s">
        <v>64</v>
      </c>
      <c r="G40" s="76" t="s">
        <v>64</v>
      </c>
      <c r="H40" s="76" t="s">
        <v>64</v>
      </c>
      <c r="I40" s="77">
        <f t="shared" si="2"/>
        <v>0</v>
      </c>
      <c r="J40" s="97" t="s">
        <v>16</v>
      </c>
    </row>
    <row r="41" spans="1:10" s="84" customFormat="1">
      <c r="A41" s="88">
        <f t="shared" ca="1" si="1"/>
        <v>37</v>
      </c>
      <c r="B41" s="86" t="s">
        <v>256</v>
      </c>
      <c r="C41" s="101" t="s">
        <v>94</v>
      </c>
      <c r="D41" s="102" t="s">
        <v>126</v>
      </c>
      <c r="E41" s="90" t="s">
        <v>589</v>
      </c>
      <c r="F41" s="76" t="s">
        <v>64</v>
      </c>
      <c r="G41" s="76" t="s">
        <v>64</v>
      </c>
      <c r="H41" s="76" t="s">
        <v>64</v>
      </c>
      <c r="I41" s="77">
        <f t="shared" si="2"/>
        <v>0</v>
      </c>
      <c r="J41" s="97" t="s">
        <v>16</v>
      </c>
    </row>
    <row r="42" spans="1:10">
      <c r="A42" s="88">
        <f t="shared" ca="1" si="1"/>
        <v>38</v>
      </c>
      <c r="B42" s="86" t="s">
        <v>258</v>
      </c>
      <c r="C42" s="101" t="s">
        <v>94</v>
      </c>
      <c r="D42" s="102" t="s">
        <v>124</v>
      </c>
      <c r="E42" s="90" t="s">
        <v>590</v>
      </c>
      <c r="F42" s="76" t="s">
        <v>64</v>
      </c>
      <c r="G42" s="76" t="s">
        <v>64</v>
      </c>
      <c r="H42" s="76" t="s">
        <v>64</v>
      </c>
      <c r="I42" s="77">
        <f t="shared" si="2"/>
        <v>0</v>
      </c>
      <c r="J42" s="97" t="s">
        <v>16</v>
      </c>
    </row>
    <row r="43" spans="1:10">
      <c r="A43" s="88">
        <f t="shared" ca="1" si="1"/>
        <v>39</v>
      </c>
      <c r="B43" s="86" t="s">
        <v>254</v>
      </c>
      <c r="C43" s="101" t="s">
        <v>94</v>
      </c>
      <c r="D43" s="102" t="s">
        <v>123</v>
      </c>
      <c r="E43" s="90" t="s">
        <v>591</v>
      </c>
      <c r="F43" s="76" t="s">
        <v>64</v>
      </c>
      <c r="G43" s="76" t="s">
        <v>64</v>
      </c>
      <c r="H43" s="76" t="s">
        <v>64</v>
      </c>
      <c r="I43" s="77">
        <f t="shared" si="2"/>
        <v>0</v>
      </c>
      <c r="J43" s="97" t="s">
        <v>16</v>
      </c>
    </row>
    <row r="44" spans="1:10">
      <c r="A44" s="88">
        <f t="shared" ca="1" si="1"/>
        <v>40</v>
      </c>
      <c r="B44" s="86" t="s">
        <v>257</v>
      </c>
      <c r="C44" s="101" t="s">
        <v>94</v>
      </c>
      <c r="D44" s="102" t="s">
        <v>129</v>
      </c>
      <c r="E44" s="90" t="s">
        <v>592</v>
      </c>
      <c r="F44" s="76" t="s">
        <v>64</v>
      </c>
      <c r="G44" s="76" t="s">
        <v>64</v>
      </c>
      <c r="H44" s="76" t="s">
        <v>64</v>
      </c>
      <c r="I44" s="77">
        <f t="shared" si="2"/>
        <v>0</v>
      </c>
      <c r="J44" s="97" t="s">
        <v>16</v>
      </c>
    </row>
    <row r="45" spans="1:10">
      <c r="A45" s="88">
        <f t="shared" ca="1" si="1"/>
        <v>41</v>
      </c>
      <c r="B45" s="86" t="s">
        <v>251</v>
      </c>
      <c r="C45" s="101" t="s">
        <v>94</v>
      </c>
      <c r="D45" s="102" t="s">
        <v>130</v>
      </c>
      <c r="E45" s="90" t="s">
        <v>593</v>
      </c>
      <c r="F45" s="76" t="s">
        <v>64</v>
      </c>
      <c r="G45" s="76" t="s">
        <v>64</v>
      </c>
      <c r="H45" s="76" t="s">
        <v>64</v>
      </c>
      <c r="I45" s="77">
        <f t="shared" si="2"/>
        <v>0</v>
      </c>
      <c r="J45" s="97" t="s">
        <v>16</v>
      </c>
    </row>
    <row r="46" spans="1:10">
      <c r="A46" s="88">
        <f t="shared" ca="1" si="1"/>
        <v>42</v>
      </c>
      <c r="B46" s="86" t="s">
        <v>252</v>
      </c>
      <c r="C46" s="101" t="s">
        <v>94</v>
      </c>
      <c r="D46" s="102" t="s">
        <v>131</v>
      </c>
      <c r="E46" s="90" t="s">
        <v>594</v>
      </c>
      <c r="F46" s="76" t="s">
        <v>64</v>
      </c>
      <c r="G46" s="76" t="s">
        <v>64</v>
      </c>
      <c r="H46" s="76" t="s">
        <v>64</v>
      </c>
      <c r="I46" s="77">
        <f t="shared" si="2"/>
        <v>0</v>
      </c>
      <c r="J46" s="97" t="s">
        <v>16</v>
      </c>
    </row>
    <row r="47" spans="1:10">
      <c r="A47" s="88">
        <f t="shared" ca="1" si="1"/>
        <v>43</v>
      </c>
      <c r="B47" s="86" t="s">
        <v>621</v>
      </c>
      <c r="C47" s="101" t="s">
        <v>95</v>
      </c>
      <c r="D47" s="102" t="s">
        <v>127</v>
      </c>
      <c r="E47" s="90" t="s">
        <v>1138</v>
      </c>
      <c r="F47" s="76" t="s">
        <v>64</v>
      </c>
      <c r="G47" s="76" t="s">
        <v>64</v>
      </c>
      <c r="H47" s="76" t="s">
        <v>64</v>
      </c>
      <c r="I47" s="77">
        <f t="shared" si="2"/>
        <v>0</v>
      </c>
      <c r="J47" s="97" t="s">
        <v>16</v>
      </c>
    </row>
    <row r="48" spans="1:10">
      <c r="A48" s="88">
        <f t="shared" ca="1" si="1"/>
        <v>44</v>
      </c>
      <c r="B48" s="86" t="s">
        <v>622</v>
      </c>
      <c r="C48" s="101" t="s">
        <v>95</v>
      </c>
      <c r="D48" s="102" t="s">
        <v>125</v>
      </c>
      <c r="E48" s="90" t="s">
        <v>1139</v>
      </c>
      <c r="F48" s="76" t="s">
        <v>64</v>
      </c>
      <c r="G48" s="76" t="s">
        <v>64</v>
      </c>
      <c r="H48" s="76" t="s">
        <v>64</v>
      </c>
      <c r="I48" s="77">
        <f t="shared" si="2"/>
        <v>0</v>
      </c>
      <c r="J48" s="97" t="s">
        <v>16</v>
      </c>
    </row>
    <row r="49" spans="1:10">
      <c r="A49" s="88">
        <f t="shared" ca="1" si="1"/>
        <v>45</v>
      </c>
      <c r="B49" s="86" t="s">
        <v>623</v>
      </c>
      <c r="C49" s="101" t="s">
        <v>95</v>
      </c>
      <c r="D49" s="102" t="s">
        <v>126</v>
      </c>
      <c r="E49" s="90" t="s">
        <v>1140</v>
      </c>
      <c r="F49" s="76" t="s">
        <v>64</v>
      </c>
      <c r="G49" s="76" t="s">
        <v>64</v>
      </c>
      <c r="H49" s="76" t="s">
        <v>64</v>
      </c>
      <c r="I49" s="77">
        <f t="shared" si="2"/>
        <v>0</v>
      </c>
      <c r="J49" s="97" t="s">
        <v>16</v>
      </c>
    </row>
    <row r="50" spans="1:10">
      <c r="A50" s="88">
        <f t="shared" ca="1" si="1"/>
        <v>46</v>
      </c>
      <c r="B50" s="86" t="s">
        <v>624</v>
      </c>
      <c r="C50" s="101" t="s">
        <v>95</v>
      </c>
      <c r="D50" s="102" t="s">
        <v>124</v>
      </c>
      <c r="E50" s="90" t="s">
        <v>1141</v>
      </c>
      <c r="F50" s="76" t="s">
        <v>64</v>
      </c>
      <c r="G50" s="76" t="s">
        <v>64</v>
      </c>
      <c r="H50" s="76" t="s">
        <v>64</v>
      </c>
      <c r="I50" s="77">
        <f t="shared" si="2"/>
        <v>0</v>
      </c>
      <c r="J50" s="97" t="s">
        <v>16</v>
      </c>
    </row>
    <row r="51" spans="1:10">
      <c r="A51" s="88">
        <f t="shared" ca="1" si="1"/>
        <v>47</v>
      </c>
      <c r="B51" s="86" t="s">
        <v>625</v>
      </c>
      <c r="C51" s="101" t="s">
        <v>95</v>
      </c>
      <c r="D51" s="102" t="s">
        <v>123</v>
      </c>
      <c r="E51" s="90" t="s">
        <v>1142</v>
      </c>
      <c r="F51" s="76" t="s">
        <v>64</v>
      </c>
      <c r="G51" s="76" t="s">
        <v>64</v>
      </c>
      <c r="H51" s="76" t="s">
        <v>64</v>
      </c>
      <c r="I51" s="77">
        <f t="shared" si="2"/>
        <v>0</v>
      </c>
      <c r="J51" s="97" t="s">
        <v>16</v>
      </c>
    </row>
    <row r="52" spans="1:10">
      <c r="A52" s="88">
        <f t="shared" ca="1" si="1"/>
        <v>48</v>
      </c>
      <c r="B52" s="86" t="s">
        <v>626</v>
      </c>
      <c r="C52" s="101" t="s">
        <v>95</v>
      </c>
      <c r="D52" s="102" t="s">
        <v>129</v>
      </c>
      <c r="E52" s="90" t="s">
        <v>1143</v>
      </c>
      <c r="F52" s="76" t="s">
        <v>64</v>
      </c>
      <c r="G52" s="76" t="s">
        <v>64</v>
      </c>
      <c r="H52" s="76" t="s">
        <v>64</v>
      </c>
      <c r="I52" s="77">
        <f t="shared" si="2"/>
        <v>0</v>
      </c>
      <c r="J52" s="97" t="s">
        <v>16</v>
      </c>
    </row>
    <row r="53" spans="1:10">
      <c r="A53" s="88">
        <f t="shared" ca="1" si="1"/>
        <v>49</v>
      </c>
      <c r="B53" s="86" t="s">
        <v>627</v>
      </c>
      <c r="C53" s="101" t="s">
        <v>95</v>
      </c>
      <c r="D53" s="102" t="s">
        <v>130</v>
      </c>
      <c r="E53" s="90" t="s">
        <v>1144</v>
      </c>
      <c r="F53" s="76" t="s">
        <v>64</v>
      </c>
      <c r="G53" s="76" t="s">
        <v>64</v>
      </c>
      <c r="H53" s="76" t="s">
        <v>64</v>
      </c>
      <c r="I53" s="77">
        <f t="shared" si="2"/>
        <v>0</v>
      </c>
      <c r="J53" s="97" t="s">
        <v>16</v>
      </c>
    </row>
    <row r="54" spans="1:10">
      <c r="A54" s="88">
        <f t="shared" ca="1" si="1"/>
        <v>50</v>
      </c>
      <c r="B54" s="86" t="s">
        <v>628</v>
      </c>
      <c r="C54" s="101" t="s">
        <v>95</v>
      </c>
      <c r="D54" s="102" t="s">
        <v>131</v>
      </c>
      <c r="E54" s="90" t="s">
        <v>1145</v>
      </c>
      <c r="F54" s="76" t="s">
        <v>64</v>
      </c>
      <c r="G54" s="76" t="s">
        <v>64</v>
      </c>
      <c r="H54" s="76" t="s">
        <v>64</v>
      </c>
      <c r="I54" s="77">
        <f t="shared" si="2"/>
        <v>0</v>
      </c>
      <c r="J54" s="97" t="s">
        <v>16</v>
      </c>
    </row>
    <row r="55" spans="1:10">
      <c r="A55" s="88">
        <f t="shared" ca="1" si="1"/>
        <v>51</v>
      </c>
      <c r="B55" s="86" t="s">
        <v>629</v>
      </c>
      <c r="C55" s="101" t="s">
        <v>96</v>
      </c>
      <c r="D55" s="102" t="s">
        <v>127</v>
      </c>
      <c r="E55" s="90" t="s">
        <v>1138</v>
      </c>
      <c r="F55" s="76" t="s">
        <v>64</v>
      </c>
      <c r="G55" s="76" t="s">
        <v>64</v>
      </c>
      <c r="H55" s="76" t="s">
        <v>64</v>
      </c>
      <c r="I55" s="77">
        <f t="shared" si="2"/>
        <v>0</v>
      </c>
      <c r="J55" s="97" t="s">
        <v>16</v>
      </c>
    </row>
    <row r="56" spans="1:10">
      <c r="A56" s="88">
        <f t="shared" ca="1" si="1"/>
        <v>52</v>
      </c>
      <c r="B56" s="86" t="s">
        <v>630</v>
      </c>
      <c r="C56" s="101" t="s">
        <v>96</v>
      </c>
      <c r="D56" s="102" t="s">
        <v>125</v>
      </c>
      <c r="E56" s="90" t="s">
        <v>1139</v>
      </c>
      <c r="F56" s="76" t="s">
        <v>64</v>
      </c>
      <c r="G56" s="76" t="s">
        <v>64</v>
      </c>
      <c r="H56" s="76" t="s">
        <v>64</v>
      </c>
      <c r="I56" s="77">
        <f t="shared" si="2"/>
        <v>0</v>
      </c>
      <c r="J56" s="97" t="s">
        <v>16</v>
      </c>
    </row>
    <row r="57" spans="1:10">
      <c r="A57" s="88">
        <f t="shared" ca="1" si="1"/>
        <v>53</v>
      </c>
      <c r="B57" s="86" t="s">
        <v>631</v>
      </c>
      <c r="C57" s="101" t="s">
        <v>96</v>
      </c>
      <c r="D57" s="102" t="s">
        <v>126</v>
      </c>
      <c r="E57" s="90" t="s">
        <v>1140</v>
      </c>
      <c r="F57" s="76" t="s">
        <v>64</v>
      </c>
      <c r="G57" s="76" t="s">
        <v>64</v>
      </c>
      <c r="H57" s="76" t="s">
        <v>64</v>
      </c>
      <c r="I57" s="77">
        <f t="shared" si="2"/>
        <v>0</v>
      </c>
      <c r="J57" s="97" t="s">
        <v>16</v>
      </c>
    </row>
    <row r="58" spans="1:10">
      <c r="A58" s="88">
        <f t="shared" ca="1" si="1"/>
        <v>54</v>
      </c>
      <c r="B58" s="86" t="s">
        <v>632</v>
      </c>
      <c r="C58" s="101" t="s">
        <v>96</v>
      </c>
      <c r="D58" s="102" t="s">
        <v>124</v>
      </c>
      <c r="E58" s="90" t="s">
        <v>1141</v>
      </c>
      <c r="F58" s="76" t="s">
        <v>64</v>
      </c>
      <c r="G58" s="76" t="s">
        <v>64</v>
      </c>
      <c r="H58" s="76" t="s">
        <v>64</v>
      </c>
      <c r="I58" s="77">
        <f t="shared" si="2"/>
        <v>0</v>
      </c>
      <c r="J58" s="97" t="s">
        <v>16</v>
      </c>
    </row>
    <row r="59" spans="1:10">
      <c r="A59" s="88">
        <f t="shared" ca="1" si="1"/>
        <v>55</v>
      </c>
      <c r="B59" s="86" t="s">
        <v>633</v>
      </c>
      <c r="C59" s="101" t="s">
        <v>96</v>
      </c>
      <c r="D59" s="102" t="s">
        <v>123</v>
      </c>
      <c r="E59" s="90" t="s">
        <v>1142</v>
      </c>
      <c r="F59" s="76" t="s">
        <v>64</v>
      </c>
      <c r="G59" s="76" t="s">
        <v>64</v>
      </c>
      <c r="H59" s="76" t="s">
        <v>64</v>
      </c>
      <c r="I59" s="77">
        <f t="shared" si="2"/>
        <v>0</v>
      </c>
      <c r="J59" s="97" t="s">
        <v>16</v>
      </c>
    </row>
    <row r="60" spans="1:10">
      <c r="A60" s="88">
        <f t="shared" ca="1" si="1"/>
        <v>56</v>
      </c>
      <c r="B60" s="86" t="s">
        <v>634</v>
      </c>
      <c r="C60" s="101" t="s">
        <v>96</v>
      </c>
      <c r="D60" s="102" t="s">
        <v>129</v>
      </c>
      <c r="E60" s="90" t="s">
        <v>1143</v>
      </c>
      <c r="F60" s="76" t="s">
        <v>64</v>
      </c>
      <c r="G60" s="76" t="s">
        <v>64</v>
      </c>
      <c r="H60" s="76" t="s">
        <v>64</v>
      </c>
      <c r="I60" s="77">
        <f t="shared" si="2"/>
        <v>0</v>
      </c>
      <c r="J60" s="97" t="s">
        <v>16</v>
      </c>
    </row>
    <row r="61" spans="1:10">
      <c r="A61" s="88">
        <f t="shared" ca="1" si="1"/>
        <v>57</v>
      </c>
      <c r="B61" s="86" t="s">
        <v>635</v>
      </c>
      <c r="C61" s="101" t="s">
        <v>96</v>
      </c>
      <c r="D61" s="102" t="s">
        <v>130</v>
      </c>
      <c r="E61" s="90" t="s">
        <v>1144</v>
      </c>
      <c r="F61" s="76" t="s">
        <v>64</v>
      </c>
      <c r="G61" s="76" t="s">
        <v>64</v>
      </c>
      <c r="H61" s="76" t="s">
        <v>64</v>
      </c>
      <c r="I61" s="77">
        <f t="shared" si="2"/>
        <v>0</v>
      </c>
      <c r="J61" s="97" t="s">
        <v>16</v>
      </c>
    </row>
    <row r="62" spans="1:10">
      <c r="A62" s="88">
        <f t="shared" ca="1" si="1"/>
        <v>58</v>
      </c>
      <c r="B62" s="86" t="s">
        <v>636</v>
      </c>
      <c r="C62" s="101" t="s">
        <v>96</v>
      </c>
      <c r="D62" s="102" t="s">
        <v>131</v>
      </c>
      <c r="E62" s="90" t="s">
        <v>1145</v>
      </c>
      <c r="F62" s="76" t="s">
        <v>64</v>
      </c>
      <c r="G62" s="76" t="s">
        <v>64</v>
      </c>
      <c r="H62" s="76" t="s">
        <v>64</v>
      </c>
      <c r="I62" s="77">
        <f t="shared" si="2"/>
        <v>0</v>
      </c>
      <c r="J62" s="97" t="s">
        <v>16</v>
      </c>
    </row>
    <row r="63" spans="1:10">
      <c r="A63" s="88">
        <f t="shared" ca="1" si="1"/>
        <v>59</v>
      </c>
      <c r="B63" s="86" t="s">
        <v>637</v>
      </c>
      <c r="C63" s="101" t="s">
        <v>97</v>
      </c>
      <c r="D63" s="102" t="s">
        <v>127</v>
      </c>
      <c r="E63" s="90" t="s">
        <v>35</v>
      </c>
      <c r="F63" s="76" t="s">
        <v>64</v>
      </c>
      <c r="G63" s="76" t="s">
        <v>64</v>
      </c>
      <c r="H63" s="76" t="s">
        <v>64</v>
      </c>
      <c r="I63" s="77">
        <f t="shared" si="2"/>
        <v>0</v>
      </c>
      <c r="J63" s="97" t="s">
        <v>16</v>
      </c>
    </row>
    <row r="64" spans="1:10">
      <c r="A64" s="88">
        <f t="shared" ca="1" si="1"/>
        <v>60</v>
      </c>
      <c r="B64" s="86" t="s">
        <v>638</v>
      </c>
      <c r="C64" s="101" t="s">
        <v>97</v>
      </c>
      <c r="D64" s="102" t="s">
        <v>125</v>
      </c>
      <c r="E64" s="90" t="s">
        <v>595</v>
      </c>
      <c r="F64" s="76" t="s">
        <v>64</v>
      </c>
      <c r="G64" s="76" t="s">
        <v>64</v>
      </c>
      <c r="H64" s="76" t="s">
        <v>64</v>
      </c>
      <c r="I64" s="77">
        <f t="shared" si="2"/>
        <v>0</v>
      </c>
      <c r="J64" s="97" t="s">
        <v>16</v>
      </c>
    </row>
    <row r="65" spans="1:10">
      <c r="A65" s="88">
        <f t="shared" ca="1" si="1"/>
        <v>61</v>
      </c>
      <c r="B65" s="86" t="s">
        <v>639</v>
      </c>
      <c r="C65" s="101" t="s">
        <v>97</v>
      </c>
      <c r="D65" s="102" t="s">
        <v>126</v>
      </c>
      <c r="E65" s="90" t="s">
        <v>596</v>
      </c>
      <c r="F65" s="76" t="s">
        <v>64</v>
      </c>
      <c r="G65" s="76" t="s">
        <v>64</v>
      </c>
      <c r="H65" s="76" t="s">
        <v>64</v>
      </c>
      <c r="I65" s="77">
        <f t="shared" si="2"/>
        <v>0</v>
      </c>
      <c r="J65" s="97" t="s">
        <v>16</v>
      </c>
    </row>
    <row r="66" spans="1:10">
      <c r="A66" s="88">
        <f t="shared" ca="1" si="1"/>
        <v>62</v>
      </c>
      <c r="B66" s="86" t="s">
        <v>640</v>
      </c>
      <c r="C66" s="101" t="s">
        <v>97</v>
      </c>
      <c r="D66" s="102" t="s">
        <v>124</v>
      </c>
      <c r="E66" s="90" t="s">
        <v>597</v>
      </c>
      <c r="F66" s="76" t="s">
        <v>64</v>
      </c>
      <c r="G66" s="76" t="s">
        <v>64</v>
      </c>
      <c r="H66" s="76" t="s">
        <v>64</v>
      </c>
      <c r="I66" s="77">
        <f t="shared" si="2"/>
        <v>0</v>
      </c>
      <c r="J66" s="97" t="s">
        <v>16</v>
      </c>
    </row>
    <row r="67" spans="1:10">
      <c r="A67" s="88">
        <f t="shared" ca="1" si="1"/>
        <v>63</v>
      </c>
      <c r="B67" s="86" t="s">
        <v>641</v>
      </c>
      <c r="C67" s="101" t="s">
        <v>97</v>
      </c>
      <c r="D67" s="102" t="s">
        <v>123</v>
      </c>
      <c r="E67" s="90" t="s">
        <v>598</v>
      </c>
      <c r="F67" s="76" t="s">
        <v>64</v>
      </c>
      <c r="G67" s="76" t="s">
        <v>64</v>
      </c>
      <c r="H67" s="76" t="s">
        <v>64</v>
      </c>
      <c r="I67" s="77">
        <f t="shared" si="2"/>
        <v>0</v>
      </c>
      <c r="J67" s="97" t="s">
        <v>16</v>
      </c>
    </row>
    <row r="68" spans="1:10">
      <c r="A68" s="88">
        <f t="shared" ca="1" si="1"/>
        <v>64</v>
      </c>
      <c r="B68" s="86" t="s">
        <v>642</v>
      </c>
      <c r="C68" s="101" t="s">
        <v>98</v>
      </c>
      <c r="D68" s="102" t="s">
        <v>127</v>
      </c>
      <c r="E68" s="90" t="s">
        <v>37</v>
      </c>
      <c r="F68" s="76" t="s">
        <v>64</v>
      </c>
      <c r="G68" s="76" t="s">
        <v>64</v>
      </c>
      <c r="H68" s="76" t="s">
        <v>64</v>
      </c>
      <c r="I68" s="77">
        <f t="shared" si="2"/>
        <v>0</v>
      </c>
      <c r="J68" s="97" t="s">
        <v>16</v>
      </c>
    </row>
    <row r="69" spans="1:10">
      <c r="A69" s="88">
        <f t="shared" ca="1" si="1"/>
        <v>65</v>
      </c>
      <c r="B69" s="86" t="s">
        <v>643</v>
      </c>
      <c r="C69" s="101" t="s">
        <v>98</v>
      </c>
      <c r="D69" s="102" t="s">
        <v>125</v>
      </c>
      <c r="E69" s="90" t="s">
        <v>599</v>
      </c>
      <c r="F69" s="76" t="s">
        <v>64</v>
      </c>
      <c r="G69" s="76" t="s">
        <v>64</v>
      </c>
      <c r="H69" s="76" t="s">
        <v>64</v>
      </c>
      <c r="I69" s="77">
        <f t="shared" si="2"/>
        <v>0</v>
      </c>
      <c r="J69" s="97" t="s">
        <v>16</v>
      </c>
    </row>
    <row r="70" spans="1:10">
      <c r="A70" s="88">
        <f t="shared" ref="A70:A94" ca="1" si="3">IF(E70 = "","",INDIRECT(ADDRESS(ROW()-1,COLUMN()))+1)</f>
        <v>66</v>
      </c>
      <c r="B70" s="86" t="s">
        <v>644</v>
      </c>
      <c r="C70" s="101" t="s">
        <v>98</v>
      </c>
      <c r="D70" s="102" t="s">
        <v>126</v>
      </c>
      <c r="E70" s="90" t="s">
        <v>600</v>
      </c>
      <c r="F70" s="76" t="s">
        <v>64</v>
      </c>
      <c r="G70" s="76" t="s">
        <v>64</v>
      </c>
      <c r="H70" s="76" t="s">
        <v>64</v>
      </c>
      <c r="I70" s="77">
        <f t="shared" si="2"/>
        <v>0</v>
      </c>
      <c r="J70" s="97" t="s">
        <v>16</v>
      </c>
    </row>
    <row r="71" spans="1:10">
      <c r="A71" s="88">
        <f t="shared" ca="1" si="3"/>
        <v>67</v>
      </c>
      <c r="B71" s="86" t="s">
        <v>262</v>
      </c>
      <c r="C71" s="101" t="s">
        <v>110</v>
      </c>
      <c r="D71" s="102" t="s">
        <v>125</v>
      </c>
      <c r="E71" s="90" t="s">
        <v>601</v>
      </c>
      <c r="F71" s="76" t="s">
        <v>64</v>
      </c>
      <c r="G71" s="76" t="s">
        <v>64</v>
      </c>
      <c r="H71" s="76" t="s">
        <v>64</v>
      </c>
      <c r="I71" s="77">
        <f t="shared" si="2"/>
        <v>0</v>
      </c>
      <c r="J71" s="97" t="s">
        <v>16</v>
      </c>
    </row>
    <row r="72" spans="1:10">
      <c r="A72" s="88">
        <f t="shared" ca="1" si="3"/>
        <v>68</v>
      </c>
      <c r="B72" s="86" t="s">
        <v>259</v>
      </c>
      <c r="C72" s="101" t="s">
        <v>110</v>
      </c>
      <c r="D72" s="102" t="s">
        <v>127</v>
      </c>
      <c r="E72" s="90" t="s">
        <v>36</v>
      </c>
      <c r="F72" s="76" t="s">
        <v>64</v>
      </c>
      <c r="G72" s="76" t="s">
        <v>64</v>
      </c>
      <c r="H72" s="76" t="s">
        <v>64</v>
      </c>
      <c r="I72" s="77">
        <f t="shared" si="2"/>
        <v>0</v>
      </c>
      <c r="J72" s="97" t="s">
        <v>16</v>
      </c>
    </row>
    <row r="73" spans="1:10">
      <c r="A73" s="88">
        <f t="shared" ca="1" si="3"/>
        <v>69</v>
      </c>
      <c r="B73" s="86" t="s">
        <v>264</v>
      </c>
      <c r="C73" s="101" t="s">
        <v>111</v>
      </c>
      <c r="D73" s="102" t="s">
        <v>127</v>
      </c>
      <c r="E73" s="90" t="s">
        <v>1146</v>
      </c>
      <c r="F73" s="76" t="s">
        <v>64</v>
      </c>
      <c r="G73" s="76" t="s">
        <v>64</v>
      </c>
      <c r="H73" s="76" t="s">
        <v>64</v>
      </c>
      <c r="I73" s="77">
        <f t="shared" si="2"/>
        <v>0</v>
      </c>
      <c r="J73" s="97" t="s">
        <v>16</v>
      </c>
    </row>
    <row r="74" spans="1:10">
      <c r="A74" s="88">
        <f t="shared" ca="1" si="3"/>
        <v>70</v>
      </c>
      <c r="B74" s="86" t="s">
        <v>645</v>
      </c>
      <c r="C74" s="101" t="s">
        <v>112</v>
      </c>
      <c r="D74" s="102" t="s">
        <v>127</v>
      </c>
      <c r="E74" s="90" t="s">
        <v>602</v>
      </c>
      <c r="F74" s="76" t="s">
        <v>64</v>
      </c>
      <c r="G74" s="76" t="s">
        <v>64</v>
      </c>
      <c r="H74" s="76" t="s">
        <v>64</v>
      </c>
      <c r="I74" s="77">
        <f t="shared" si="2"/>
        <v>0</v>
      </c>
      <c r="J74" s="97" t="s">
        <v>16</v>
      </c>
    </row>
    <row r="75" spans="1:10">
      <c r="A75" s="88">
        <f t="shared" ca="1" si="3"/>
        <v>71</v>
      </c>
      <c r="B75" s="86" t="s">
        <v>265</v>
      </c>
      <c r="C75" s="101" t="s">
        <v>113</v>
      </c>
      <c r="D75" s="102" t="s">
        <v>127</v>
      </c>
      <c r="E75" s="90" t="s">
        <v>1146</v>
      </c>
      <c r="F75" s="76" t="s">
        <v>64</v>
      </c>
      <c r="G75" s="76" t="s">
        <v>64</v>
      </c>
      <c r="H75" s="76" t="s">
        <v>64</v>
      </c>
      <c r="I75" s="77">
        <f t="shared" si="2"/>
        <v>0</v>
      </c>
      <c r="J75" s="97" t="s">
        <v>16</v>
      </c>
    </row>
    <row r="76" spans="1:10">
      <c r="A76" s="88">
        <f t="shared" ca="1" si="3"/>
        <v>72</v>
      </c>
      <c r="B76" s="86" t="s">
        <v>266</v>
      </c>
      <c r="C76" s="101" t="s">
        <v>114</v>
      </c>
      <c r="D76" s="102" t="s">
        <v>127</v>
      </c>
      <c r="E76" s="90" t="s">
        <v>603</v>
      </c>
      <c r="F76" s="76" t="s">
        <v>64</v>
      </c>
      <c r="G76" s="76" t="s">
        <v>64</v>
      </c>
      <c r="H76" s="76" t="s">
        <v>64</v>
      </c>
      <c r="I76" s="77">
        <f t="shared" ref="I76:I94" si="4">(IF(F76="да",1,0)+IF(G76="да",1,0)+IF(H76="да",1,0))/3</f>
        <v>0</v>
      </c>
      <c r="J76" s="97" t="s">
        <v>16</v>
      </c>
    </row>
    <row r="77" spans="1:10">
      <c r="A77" s="88">
        <f t="shared" ca="1" si="3"/>
        <v>73</v>
      </c>
      <c r="B77" s="86" t="s">
        <v>267</v>
      </c>
      <c r="C77" s="101" t="s">
        <v>115</v>
      </c>
      <c r="D77" s="102" t="s">
        <v>127</v>
      </c>
      <c r="E77" s="90" t="s">
        <v>604</v>
      </c>
      <c r="F77" s="76" t="s">
        <v>64</v>
      </c>
      <c r="G77" s="76" t="s">
        <v>64</v>
      </c>
      <c r="H77" s="76" t="s">
        <v>64</v>
      </c>
      <c r="I77" s="77">
        <f t="shared" si="4"/>
        <v>0</v>
      </c>
      <c r="J77" s="97" t="s">
        <v>16</v>
      </c>
    </row>
    <row r="78" spans="1:10">
      <c r="A78" s="88">
        <f t="shared" ca="1" si="3"/>
        <v>74</v>
      </c>
      <c r="B78" s="86" t="s">
        <v>646</v>
      </c>
      <c r="C78" s="101" t="s">
        <v>116</v>
      </c>
      <c r="D78" s="102" t="s">
        <v>127</v>
      </c>
      <c r="E78" s="90" t="s">
        <v>1147</v>
      </c>
      <c r="F78" s="76" t="s">
        <v>64</v>
      </c>
      <c r="G78" s="76" t="s">
        <v>64</v>
      </c>
      <c r="H78" s="76" t="s">
        <v>64</v>
      </c>
      <c r="I78" s="77">
        <f t="shared" si="4"/>
        <v>0</v>
      </c>
      <c r="J78" s="97" t="s">
        <v>16</v>
      </c>
    </row>
    <row r="79" spans="1:10">
      <c r="A79" s="88">
        <f t="shared" ca="1" si="3"/>
        <v>75</v>
      </c>
      <c r="B79" s="86" t="s">
        <v>647</v>
      </c>
      <c r="C79" s="101" t="s">
        <v>116</v>
      </c>
      <c r="D79" s="102" t="s">
        <v>125</v>
      </c>
      <c r="E79" s="90" t="s">
        <v>1148</v>
      </c>
      <c r="F79" s="76" t="s">
        <v>64</v>
      </c>
      <c r="G79" s="76" t="s">
        <v>64</v>
      </c>
      <c r="H79" s="76" t="s">
        <v>64</v>
      </c>
      <c r="I79" s="77">
        <f t="shared" si="4"/>
        <v>0</v>
      </c>
      <c r="J79" s="97" t="s">
        <v>16</v>
      </c>
    </row>
    <row r="80" spans="1:10">
      <c r="A80" s="88">
        <f t="shared" ca="1" si="3"/>
        <v>76</v>
      </c>
      <c r="B80" s="86" t="s">
        <v>648</v>
      </c>
      <c r="C80" s="101" t="s">
        <v>117</v>
      </c>
      <c r="D80" s="102" t="s">
        <v>127</v>
      </c>
      <c r="E80" s="90" t="s">
        <v>1147</v>
      </c>
      <c r="F80" s="76" t="s">
        <v>64</v>
      </c>
      <c r="G80" s="76" t="s">
        <v>64</v>
      </c>
      <c r="H80" s="76" t="s">
        <v>64</v>
      </c>
      <c r="I80" s="77">
        <f t="shared" si="4"/>
        <v>0</v>
      </c>
      <c r="J80" s="97" t="s">
        <v>16</v>
      </c>
    </row>
    <row r="81" spans="1:10">
      <c r="A81" s="88">
        <f t="shared" ca="1" si="3"/>
        <v>77</v>
      </c>
      <c r="B81" s="86" t="s">
        <v>649</v>
      </c>
      <c r="C81" s="101" t="s">
        <v>117</v>
      </c>
      <c r="D81" s="102" t="s">
        <v>125</v>
      </c>
      <c r="E81" s="90" t="s">
        <v>1148</v>
      </c>
      <c r="F81" s="76" t="s">
        <v>64</v>
      </c>
      <c r="G81" s="76" t="s">
        <v>64</v>
      </c>
      <c r="H81" s="76" t="s">
        <v>64</v>
      </c>
      <c r="I81" s="77">
        <f t="shared" si="4"/>
        <v>0</v>
      </c>
      <c r="J81" s="97" t="s">
        <v>16</v>
      </c>
    </row>
    <row r="82" spans="1:10">
      <c r="A82" s="88">
        <f t="shared" ca="1" si="3"/>
        <v>78</v>
      </c>
      <c r="B82" s="86" t="s">
        <v>650</v>
      </c>
      <c r="C82" s="101" t="s">
        <v>118</v>
      </c>
      <c r="D82" s="102" t="s">
        <v>127</v>
      </c>
      <c r="E82" s="90" t="s">
        <v>605</v>
      </c>
      <c r="F82" s="76" t="s">
        <v>64</v>
      </c>
      <c r="G82" s="76" t="s">
        <v>64</v>
      </c>
      <c r="H82" s="76" t="s">
        <v>64</v>
      </c>
      <c r="I82" s="77">
        <f t="shared" si="4"/>
        <v>0</v>
      </c>
      <c r="J82" s="97" t="s">
        <v>16</v>
      </c>
    </row>
    <row r="83" spans="1:10">
      <c r="A83" s="88">
        <f t="shared" ca="1" si="3"/>
        <v>79</v>
      </c>
      <c r="B83" s="86" t="s">
        <v>651</v>
      </c>
      <c r="C83" s="101" t="s">
        <v>118</v>
      </c>
      <c r="D83" s="102" t="s">
        <v>125</v>
      </c>
      <c r="E83" s="90" t="s">
        <v>606</v>
      </c>
      <c r="F83" s="76" t="s">
        <v>64</v>
      </c>
      <c r="G83" s="76" t="s">
        <v>64</v>
      </c>
      <c r="H83" s="76" t="s">
        <v>64</v>
      </c>
      <c r="I83" s="77">
        <f t="shared" si="4"/>
        <v>0</v>
      </c>
      <c r="J83" s="97" t="s">
        <v>16</v>
      </c>
    </row>
    <row r="84" spans="1:10">
      <c r="A84" s="88">
        <f t="shared" ca="1" si="3"/>
        <v>80</v>
      </c>
      <c r="B84" s="86" t="s">
        <v>652</v>
      </c>
      <c r="C84" s="101" t="s">
        <v>119</v>
      </c>
      <c r="D84" s="102" t="s">
        <v>127</v>
      </c>
      <c r="E84" s="90" t="s">
        <v>607</v>
      </c>
      <c r="F84" s="76" t="s">
        <v>64</v>
      </c>
      <c r="G84" s="76" t="s">
        <v>64</v>
      </c>
      <c r="H84" s="76" t="s">
        <v>64</v>
      </c>
      <c r="I84" s="77">
        <f t="shared" si="4"/>
        <v>0</v>
      </c>
      <c r="J84" s="97" t="s">
        <v>16</v>
      </c>
    </row>
    <row r="85" spans="1:10">
      <c r="A85" s="88">
        <f t="shared" ca="1" si="3"/>
        <v>81</v>
      </c>
      <c r="B85" s="86" t="s">
        <v>653</v>
      </c>
      <c r="C85" s="101" t="s">
        <v>119</v>
      </c>
      <c r="D85" s="102" t="s">
        <v>125</v>
      </c>
      <c r="E85" s="90" t="s">
        <v>608</v>
      </c>
      <c r="F85" s="76" t="s">
        <v>64</v>
      </c>
      <c r="G85" s="76" t="s">
        <v>64</v>
      </c>
      <c r="H85" s="76" t="s">
        <v>64</v>
      </c>
      <c r="I85" s="77">
        <f t="shared" si="4"/>
        <v>0</v>
      </c>
      <c r="J85" s="97" t="s">
        <v>16</v>
      </c>
    </row>
    <row r="86" spans="1:10">
      <c r="A86" s="88">
        <f t="shared" ca="1" si="3"/>
        <v>82</v>
      </c>
      <c r="B86" s="86" t="s">
        <v>654</v>
      </c>
      <c r="C86" s="101" t="s">
        <v>120</v>
      </c>
      <c r="D86" s="102" t="s">
        <v>127</v>
      </c>
      <c r="E86" s="90" t="s">
        <v>609</v>
      </c>
      <c r="F86" s="76" t="s">
        <v>64</v>
      </c>
      <c r="G86" s="76" t="s">
        <v>64</v>
      </c>
      <c r="H86" s="76" t="s">
        <v>64</v>
      </c>
      <c r="I86" s="77">
        <f t="shared" si="4"/>
        <v>0</v>
      </c>
      <c r="J86" s="97" t="s">
        <v>16</v>
      </c>
    </row>
    <row r="87" spans="1:10">
      <c r="A87" s="88">
        <f t="shared" ca="1" si="3"/>
        <v>83</v>
      </c>
      <c r="B87" s="86"/>
      <c r="C87" s="101" t="s">
        <v>572</v>
      </c>
      <c r="D87" s="102" t="s">
        <v>127</v>
      </c>
      <c r="E87" s="90" t="s">
        <v>1149</v>
      </c>
      <c r="F87" s="76" t="s">
        <v>64</v>
      </c>
      <c r="G87" s="76" t="s">
        <v>64</v>
      </c>
      <c r="H87" s="76" t="s">
        <v>64</v>
      </c>
      <c r="I87" s="77">
        <f t="shared" si="4"/>
        <v>0</v>
      </c>
      <c r="J87" s="97" t="s">
        <v>16</v>
      </c>
    </row>
    <row r="88" spans="1:10">
      <c r="A88" s="88">
        <f t="shared" ca="1" si="3"/>
        <v>84</v>
      </c>
      <c r="B88" s="86"/>
      <c r="C88" s="101" t="s">
        <v>65</v>
      </c>
      <c r="D88" s="102" t="s">
        <v>153</v>
      </c>
      <c r="E88" s="90" t="s">
        <v>610</v>
      </c>
      <c r="F88" s="76" t="s">
        <v>64</v>
      </c>
      <c r="G88" s="76" t="s">
        <v>64</v>
      </c>
      <c r="H88" s="76" t="s">
        <v>64</v>
      </c>
      <c r="I88" s="77">
        <f t="shared" si="4"/>
        <v>0</v>
      </c>
      <c r="J88" s="97" t="s">
        <v>16</v>
      </c>
    </row>
    <row r="89" spans="1:10">
      <c r="A89" s="88">
        <f t="shared" ca="1" si="3"/>
        <v>85</v>
      </c>
      <c r="B89" s="86"/>
      <c r="C89" s="101" t="s">
        <v>65</v>
      </c>
      <c r="D89" s="102" t="s">
        <v>163</v>
      </c>
      <c r="E89" s="90" t="s">
        <v>611</v>
      </c>
      <c r="F89" s="76" t="s">
        <v>64</v>
      </c>
      <c r="G89" s="76" t="s">
        <v>64</v>
      </c>
      <c r="H89" s="76" t="s">
        <v>64</v>
      </c>
      <c r="I89" s="77">
        <f t="shared" si="4"/>
        <v>0</v>
      </c>
      <c r="J89" s="97" t="s">
        <v>16</v>
      </c>
    </row>
    <row r="90" spans="1:10">
      <c r="A90" s="88">
        <f t="shared" ca="1" si="3"/>
        <v>86</v>
      </c>
      <c r="B90" s="86"/>
      <c r="C90" s="101" t="s">
        <v>66</v>
      </c>
      <c r="D90" s="102" t="s">
        <v>127</v>
      </c>
      <c r="E90" s="90" t="s">
        <v>1149</v>
      </c>
      <c r="F90" s="76" t="s">
        <v>64</v>
      </c>
      <c r="G90" s="76" t="s">
        <v>64</v>
      </c>
      <c r="H90" s="76" t="s">
        <v>64</v>
      </c>
      <c r="I90" s="77">
        <f t="shared" si="4"/>
        <v>0</v>
      </c>
      <c r="J90" s="97" t="s">
        <v>16</v>
      </c>
    </row>
    <row r="91" spans="1:10">
      <c r="A91" s="88">
        <f t="shared" ca="1" si="3"/>
        <v>87</v>
      </c>
      <c r="B91" s="86"/>
      <c r="C91" s="101" t="s">
        <v>139</v>
      </c>
      <c r="D91" s="102" t="s">
        <v>127</v>
      </c>
      <c r="E91" s="90" t="s">
        <v>612</v>
      </c>
      <c r="F91" s="76" t="s">
        <v>64</v>
      </c>
      <c r="G91" s="76" t="s">
        <v>64</v>
      </c>
      <c r="H91" s="76" t="s">
        <v>64</v>
      </c>
      <c r="I91" s="77">
        <f t="shared" si="4"/>
        <v>0</v>
      </c>
      <c r="J91" s="97" t="s">
        <v>16</v>
      </c>
    </row>
    <row r="92" spans="1:10">
      <c r="A92" s="88">
        <f t="shared" ca="1" si="3"/>
        <v>88</v>
      </c>
      <c r="B92" s="86"/>
      <c r="C92" s="101" t="s">
        <v>140</v>
      </c>
      <c r="D92" s="102" t="s">
        <v>127</v>
      </c>
      <c r="E92" s="90" t="s">
        <v>613</v>
      </c>
      <c r="F92" s="76" t="s">
        <v>64</v>
      </c>
      <c r="G92" s="76" t="s">
        <v>64</v>
      </c>
      <c r="H92" s="76" t="s">
        <v>64</v>
      </c>
      <c r="I92" s="77">
        <f t="shared" si="4"/>
        <v>0</v>
      </c>
      <c r="J92" s="97" t="s">
        <v>16</v>
      </c>
    </row>
    <row r="93" spans="1:10">
      <c r="A93" s="88">
        <f t="shared" ca="1" si="3"/>
        <v>89</v>
      </c>
      <c r="B93" s="86"/>
      <c r="C93" s="101" t="s">
        <v>167</v>
      </c>
      <c r="D93" s="102" t="s">
        <v>127</v>
      </c>
      <c r="E93" s="90" t="s">
        <v>1150</v>
      </c>
      <c r="F93" s="76" t="s">
        <v>64</v>
      </c>
      <c r="G93" s="76" t="s">
        <v>64</v>
      </c>
      <c r="H93" s="76" t="s">
        <v>64</v>
      </c>
      <c r="I93" s="77">
        <f t="shared" si="4"/>
        <v>0</v>
      </c>
      <c r="J93" s="97" t="s">
        <v>16</v>
      </c>
    </row>
    <row r="94" spans="1:10">
      <c r="A94" s="88">
        <f t="shared" ca="1" si="3"/>
        <v>90</v>
      </c>
      <c r="B94" s="86"/>
      <c r="C94" s="101" t="s">
        <v>67</v>
      </c>
      <c r="D94" s="102" t="s">
        <v>127</v>
      </c>
      <c r="E94" s="90" t="s">
        <v>1150</v>
      </c>
      <c r="F94" s="76" t="s">
        <v>64</v>
      </c>
      <c r="G94" s="76" t="s">
        <v>64</v>
      </c>
      <c r="H94" s="76" t="s">
        <v>64</v>
      </c>
      <c r="I94" s="77">
        <f t="shared" si="4"/>
        <v>0</v>
      </c>
      <c r="J94" s="97" t="s">
        <v>16</v>
      </c>
    </row>
  </sheetData>
  <autoFilter ref="A4:H94">
    <sortState ref="A5:H267">
      <sortCondition ref="E4:E267"/>
    </sortState>
  </autoFilter>
  <mergeCells count="6">
    <mergeCell ref="A1:E1"/>
    <mergeCell ref="I1:I3"/>
    <mergeCell ref="J1:J3"/>
    <mergeCell ref="A2:E2"/>
    <mergeCell ref="K2:N3"/>
    <mergeCell ref="A3:E3"/>
  </mergeCells>
  <conditionalFormatting sqref="F5:I94">
    <cfRule type="expression" dxfId="35" priority="10">
      <formula>$I5&gt;67%</formula>
    </cfRule>
    <cfRule type="expression" dxfId="34" priority="11">
      <formula>$I5&gt;34%</formula>
    </cfRule>
    <cfRule type="expression" dxfId="33" priority="12">
      <formula>$I5&gt;1%</formula>
    </cfRule>
  </conditionalFormatting>
  <dataValidations count="1">
    <dataValidation type="list" errorStyle="information" allowBlank="1" showInputMessage="1" showErrorMessage="1" sqref="F5:H94">
      <formula1>"да,нет"</formula1>
    </dataValidation>
  </dataValidations>
  <hyperlinks>
    <hyperlink ref="K2:N3" location="Готовность!A1" display="Готовность"/>
  </hyperlinks>
  <pageMargins left="0.7" right="0.7" top="0.75" bottom="0.75" header="0.3" footer="0.3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R9"/>
  <sheetViews>
    <sheetView workbookViewId="0">
      <selection sqref="A1:E1"/>
    </sheetView>
  </sheetViews>
  <sheetFormatPr defaultColWidth="9.109375" defaultRowHeight="14.4"/>
  <cols>
    <col min="1" max="1" width="5.5546875" style="80" bestFit="1" customWidth="1"/>
    <col min="2" max="2" width="11.109375" style="80" bestFit="1" customWidth="1"/>
    <col min="3" max="3" width="11.88671875" style="80" bestFit="1" customWidth="1"/>
    <col min="4" max="4" width="13.109375" style="80" bestFit="1" customWidth="1"/>
    <col min="5" max="5" width="103.6640625" style="80" bestFit="1" customWidth="1"/>
    <col min="6" max="7" width="11" style="83" bestFit="1" customWidth="1"/>
    <col min="8" max="8" width="7.109375" style="83" bestFit="1" customWidth="1"/>
    <col min="9" max="9" width="10" style="83" bestFit="1" customWidth="1"/>
    <col min="10" max="10" width="12.5546875" style="83" bestFit="1" customWidth="1"/>
    <col min="11" max="11" width="10" style="83" bestFit="1" customWidth="1"/>
    <col min="12" max="12" width="7.109375" style="83" bestFit="1" customWidth="1"/>
    <col min="13" max="13" width="11.5546875" style="83" bestFit="1" customWidth="1"/>
    <col min="14" max="14" width="4" style="83" bestFit="1" customWidth="1"/>
    <col min="15" max="15" width="29.6640625" style="83" customWidth="1"/>
    <col min="16" max="16384" width="9.109375" style="83"/>
  </cols>
  <sheetData>
    <row r="1" spans="1:18" ht="43.8" thickBot="1">
      <c r="A1" s="125" t="s">
        <v>7</v>
      </c>
      <c r="B1" s="126"/>
      <c r="C1" s="126"/>
      <c r="D1" s="126"/>
      <c r="E1" s="127"/>
      <c r="F1" s="34" t="s">
        <v>10</v>
      </c>
      <c r="G1" s="34" t="s">
        <v>11</v>
      </c>
      <c r="H1" s="33" t="s">
        <v>3</v>
      </c>
      <c r="I1" s="128" t="s">
        <v>12</v>
      </c>
      <c r="J1" s="117" t="s">
        <v>13</v>
      </c>
      <c r="K1" s="34" t="s">
        <v>14</v>
      </c>
      <c r="L1" s="2">
        <f>SUM(I5:$I$766) / N1</f>
        <v>0</v>
      </c>
      <c r="M1" s="34" t="s">
        <v>15</v>
      </c>
      <c r="N1" s="23">
        <f>COUNTA(E$5:E889)</f>
        <v>5</v>
      </c>
    </row>
    <row r="2" spans="1:18" ht="15" thickBot="1">
      <c r="A2" s="125" t="s">
        <v>8</v>
      </c>
      <c r="B2" s="126"/>
      <c r="C2" s="126"/>
      <c r="D2" s="126"/>
      <c r="E2" s="127"/>
      <c r="F2" s="1">
        <f>COUNTIF(F5:$F$766,"да")</f>
        <v>0</v>
      </c>
      <c r="G2" s="1">
        <f>COUNTIF(G5:$G$766,"да")</f>
        <v>0</v>
      </c>
      <c r="H2" s="1">
        <f>COUNTIF(H5:$H$766,"да")</f>
        <v>0</v>
      </c>
      <c r="I2" s="129"/>
      <c r="J2" s="131"/>
      <c r="K2" s="133" t="str">
        <f>HYPERLINK("[Готовность Самара 2.xlsx]'Готовность'!A1", "Готовность")</f>
        <v>Готовность</v>
      </c>
      <c r="L2" s="134"/>
      <c r="M2" s="134"/>
      <c r="N2" s="135"/>
    </row>
    <row r="3" spans="1:18" ht="15" thickBot="1">
      <c r="A3" s="125" t="s">
        <v>9</v>
      </c>
      <c r="B3" s="126"/>
      <c r="C3" s="126"/>
      <c r="D3" s="126"/>
      <c r="E3" s="127"/>
      <c r="F3" s="9">
        <f>F2/$N$1</f>
        <v>0</v>
      </c>
      <c r="G3" s="9">
        <f>G2/$N$1</f>
        <v>0</v>
      </c>
      <c r="H3" s="9">
        <f>H2/$N$1</f>
        <v>0</v>
      </c>
      <c r="I3" s="130"/>
      <c r="J3" s="132"/>
      <c r="K3" s="136"/>
      <c r="L3" s="137"/>
      <c r="M3" s="137"/>
      <c r="N3" s="138"/>
    </row>
    <row r="4" spans="1:18">
      <c r="A4" s="104">
        <v>0</v>
      </c>
      <c r="B4" s="74" t="s">
        <v>169</v>
      </c>
      <c r="C4" s="74" t="s">
        <v>170</v>
      </c>
      <c r="D4" s="74" t="s">
        <v>171</v>
      </c>
      <c r="E4" s="75"/>
      <c r="F4" s="27"/>
      <c r="G4" s="27"/>
      <c r="H4" s="27"/>
      <c r="I4" s="26"/>
      <c r="J4" s="28"/>
      <c r="K4" s="22"/>
      <c r="L4" s="22"/>
      <c r="M4" s="22"/>
      <c r="N4" s="22"/>
    </row>
    <row r="5" spans="1:18" s="16" customFormat="1">
      <c r="A5" s="98">
        <f ca="1">IF(INDIRECT(ADDRESS(ROW(),COLUMN()+4)) = "","",INDIRECT(ADDRESS(ROW()-1,COLUMN()))+1)</f>
        <v>1</v>
      </c>
      <c r="B5" s="98" t="s">
        <v>273</v>
      </c>
      <c r="C5" s="98" t="s">
        <v>111</v>
      </c>
      <c r="D5" s="98" t="s">
        <v>127</v>
      </c>
      <c r="E5" s="98" t="s">
        <v>43</v>
      </c>
      <c r="F5" s="76" t="s">
        <v>64</v>
      </c>
      <c r="G5" s="76" t="s">
        <v>64</v>
      </c>
      <c r="H5" s="76" t="s">
        <v>64</v>
      </c>
      <c r="I5" s="29">
        <f t="shared" ref="I5:I9" si="0">(IF(F5="да",1,0)+IF(G5="да",1,0)+IF(H5="да",1,0))/3</f>
        <v>0</v>
      </c>
      <c r="J5" s="30" t="s">
        <v>16</v>
      </c>
      <c r="K5" s="31"/>
      <c r="L5" s="31"/>
      <c r="M5" s="31"/>
      <c r="N5" s="31"/>
    </row>
    <row r="6" spans="1:18">
      <c r="A6" s="98">
        <f ca="1">IF(INDIRECT(ADDRESS(ROW(),COLUMN()+4)) = "","",INDIRECT(ADDRESS(ROW()-1,COLUMN()))+1)</f>
        <v>2</v>
      </c>
      <c r="B6" s="98" t="s">
        <v>274</v>
      </c>
      <c r="C6" s="98" t="s">
        <v>113</v>
      </c>
      <c r="D6" s="98" t="s">
        <v>127</v>
      </c>
      <c r="E6" s="98" t="s">
        <v>53</v>
      </c>
      <c r="F6" s="76" t="s">
        <v>64</v>
      </c>
      <c r="G6" s="76" t="s">
        <v>64</v>
      </c>
      <c r="H6" s="76" t="s">
        <v>64</v>
      </c>
      <c r="I6" s="106">
        <f t="shared" si="0"/>
        <v>0</v>
      </c>
      <c r="J6" s="107" t="s">
        <v>16</v>
      </c>
    </row>
    <row r="7" spans="1:18">
      <c r="A7" s="98">
        <f ca="1">IF(INDIRECT(ADDRESS(ROW(),COLUMN()+4)) = "","",INDIRECT(ADDRESS(ROW()-1,COLUMN()))+1)</f>
        <v>3</v>
      </c>
      <c r="B7" s="98" t="s">
        <v>172</v>
      </c>
      <c r="C7" s="98" t="s">
        <v>71</v>
      </c>
      <c r="D7" s="98" t="s">
        <v>153</v>
      </c>
      <c r="E7" s="98" t="s">
        <v>162</v>
      </c>
      <c r="F7" s="76" t="s">
        <v>64</v>
      </c>
      <c r="G7" s="76" t="s">
        <v>64</v>
      </c>
      <c r="H7" s="76" t="s">
        <v>64</v>
      </c>
      <c r="I7" s="108">
        <f t="shared" si="0"/>
        <v>0</v>
      </c>
      <c r="J7" s="78" t="s">
        <v>16</v>
      </c>
    </row>
    <row r="8" spans="1:18">
      <c r="A8" s="98">
        <f t="shared" ref="A8:A9" ca="1" si="1">IF(INDIRECT(ADDRESS(ROW(),COLUMN()+4)) = "","",INDIRECT(ADDRESS(ROW()-1,COLUMN()))+1)</f>
        <v>4</v>
      </c>
      <c r="B8" s="98"/>
      <c r="C8" s="98" t="s">
        <v>65</v>
      </c>
      <c r="D8" s="98" t="s">
        <v>153</v>
      </c>
      <c r="E8" s="98" t="s">
        <v>69</v>
      </c>
      <c r="F8" s="76" t="s">
        <v>64</v>
      </c>
      <c r="G8" s="76" t="s">
        <v>64</v>
      </c>
      <c r="H8" s="76" t="s">
        <v>64</v>
      </c>
      <c r="I8" s="108">
        <f t="shared" si="0"/>
        <v>0</v>
      </c>
      <c r="J8" s="78" t="s">
        <v>16</v>
      </c>
      <c r="M8" s="24"/>
      <c r="N8" s="24"/>
      <c r="O8" s="24"/>
      <c r="P8" s="24"/>
      <c r="Q8" s="24"/>
      <c r="R8" s="24"/>
    </row>
    <row r="9" spans="1:18">
      <c r="A9" s="98">
        <f t="shared" ca="1" si="1"/>
        <v>5</v>
      </c>
      <c r="B9" s="98"/>
      <c r="C9" s="98" t="s">
        <v>65</v>
      </c>
      <c r="D9" s="98" t="s">
        <v>163</v>
      </c>
      <c r="E9" s="98" t="s">
        <v>70</v>
      </c>
      <c r="F9" s="76" t="s">
        <v>64</v>
      </c>
      <c r="G9" s="76" t="s">
        <v>64</v>
      </c>
      <c r="H9" s="76" t="s">
        <v>64</v>
      </c>
      <c r="I9" s="108">
        <f t="shared" si="0"/>
        <v>0</v>
      </c>
      <c r="J9" s="78" t="s">
        <v>16</v>
      </c>
      <c r="M9" s="24"/>
      <c r="N9" s="24"/>
      <c r="O9" s="24"/>
      <c r="P9" s="24"/>
      <c r="Q9" s="24"/>
      <c r="R9" s="24"/>
    </row>
  </sheetData>
  <autoFilter ref="A4:H9">
    <sortState ref="A5:H191">
      <sortCondition ref="E4:E191"/>
    </sortState>
  </autoFilter>
  <mergeCells count="6">
    <mergeCell ref="A1:E1"/>
    <mergeCell ref="I1:I3"/>
    <mergeCell ref="J1:J3"/>
    <mergeCell ref="A2:E2"/>
    <mergeCell ref="K2:N3"/>
    <mergeCell ref="A3:E3"/>
  </mergeCells>
  <conditionalFormatting sqref="I6:I9">
    <cfRule type="expression" dxfId="32" priority="37">
      <formula>$I6&gt;67%</formula>
    </cfRule>
    <cfRule type="expression" dxfId="31" priority="38">
      <formula>$I6&gt;34%</formula>
    </cfRule>
    <cfRule type="expression" dxfId="30" priority="39">
      <formula>$I6&gt;1%</formula>
    </cfRule>
  </conditionalFormatting>
  <conditionalFormatting sqref="I5">
    <cfRule type="expression" dxfId="29" priority="19">
      <formula>$I5&gt;67%</formula>
    </cfRule>
    <cfRule type="expression" dxfId="28" priority="20">
      <formula>$I5&gt;34%</formula>
    </cfRule>
    <cfRule type="expression" dxfId="27" priority="21">
      <formula>$I5&gt;1%</formula>
    </cfRule>
  </conditionalFormatting>
  <conditionalFormatting sqref="F5:H9">
    <cfRule type="expression" dxfId="26" priority="1">
      <formula>$I5&gt;67%</formula>
    </cfRule>
    <cfRule type="expression" dxfId="25" priority="2">
      <formula>$I5&gt;34%</formula>
    </cfRule>
    <cfRule type="expression" dxfId="24" priority="3">
      <formula>$I5&gt;1%</formula>
    </cfRule>
  </conditionalFormatting>
  <dataValidations count="1">
    <dataValidation type="list" errorStyle="information" allowBlank="1" showInputMessage="1" showErrorMessage="1" sqref="F5:H9">
      <formula1>"да,нет"</formula1>
    </dataValidation>
  </dataValidations>
  <hyperlinks>
    <hyperlink ref="K2:N3" location="Готовность!A1" display="Готовность"/>
  </hyperlink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R83"/>
  <sheetViews>
    <sheetView topLeftCell="A61" workbookViewId="0">
      <selection activeCell="E71" sqref="E71"/>
    </sheetView>
  </sheetViews>
  <sheetFormatPr defaultColWidth="9.109375" defaultRowHeight="14.4"/>
  <cols>
    <col min="1" max="1" width="5.5546875" style="80" bestFit="1" customWidth="1"/>
    <col min="2" max="2" width="11.109375" style="80" bestFit="1" customWidth="1"/>
    <col min="3" max="3" width="11.88671875" style="80" bestFit="1" customWidth="1"/>
    <col min="4" max="4" width="13.109375" style="80" bestFit="1" customWidth="1"/>
    <col min="5" max="5" width="103.6640625" style="80" bestFit="1" customWidth="1"/>
    <col min="6" max="7" width="11" style="83" bestFit="1" customWidth="1"/>
    <col min="8" max="8" width="7.109375" style="83" bestFit="1" customWidth="1"/>
    <col min="9" max="9" width="10" style="83" bestFit="1" customWidth="1"/>
    <col min="10" max="10" width="12.5546875" style="83" bestFit="1" customWidth="1"/>
    <col min="11" max="11" width="10" style="83" bestFit="1" customWidth="1"/>
    <col min="12" max="12" width="7.109375" style="83" bestFit="1" customWidth="1"/>
    <col min="13" max="13" width="11.5546875" style="83" bestFit="1" customWidth="1"/>
    <col min="14" max="14" width="4" style="83" bestFit="1" customWidth="1"/>
    <col min="15" max="15" width="29.6640625" style="83" customWidth="1"/>
    <col min="16" max="16384" width="9.109375" style="83"/>
  </cols>
  <sheetData>
    <row r="1" spans="1:18" ht="43.8" thickBot="1">
      <c r="A1" s="125" t="s">
        <v>7</v>
      </c>
      <c r="B1" s="126"/>
      <c r="C1" s="126"/>
      <c r="D1" s="126"/>
      <c r="E1" s="127"/>
      <c r="F1" s="34" t="s">
        <v>10</v>
      </c>
      <c r="G1" s="34" t="s">
        <v>11</v>
      </c>
      <c r="H1" s="33" t="s">
        <v>3</v>
      </c>
      <c r="I1" s="128" t="s">
        <v>12</v>
      </c>
      <c r="J1" s="117" t="s">
        <v>13</v>
      </c>
      <c r="K1" s="34" t="s">
        <v>14</v>
      </c>
      <c r="L1" s="2">
        <f>SUM(I5:$I$852) / N1</f>
        <v>0</v>
      </c>
      <c r="M1" s="34" t="s">
        <v>15</v>
      </c>
      <c r="N1" s="23">
        <f>COUNTA(E$5:E883)</f>
        <v>79</v>
      </c>
    </row>
    <row r="2" spans="1:18" ht="15" thickBot="1">
      <c r="A2" s="125" t="s">
        <v>8</v>
      </c>
      <c r="B2" s="126"/>
      <c r="C2" s="126"/>
      <c r="D2" s="126"/>
      <c r="E2" s="127"/>
      <c r="F2" s="1">
        <f>COUNTIF(F5:$F$852,"да")</f>
        <v>0</v>
      </c>
      <c r="G2" s="1">
        <f>COUNTIF(G5:$G$852,"да")</f>
        <v>0</v>
      </c>
      <c r="H2" s="1">
        <f>COUNTIF(H5:$H$852,"да")</f>
        <v>0</v>
      </c>
      <c r="I2" s="129"/>
      <c r="J2" s="131"/>
      <c r="K2" s="133" t="str">
        <f>HYPERLINK("[Готовность Самара 2.xlsx]'Готовность'!A1", "Готовность")</f>
        <v>Готовность</v>
      </c>
      <c r="L2" s="134"/>
      <c r="M2" s="134"/>
      <c r="N2" s="135"/>
    </row>
    <row r="3" spans="1:18" ht="15" thickBot="1">
      <c r="A3" s="125" t="s">
        <v>9</v>
      </c>
      <c r="B3" s="126"/>
      <c r="C3" s="126"/>
      <c r="D3" s="126"/>
      <c r="E3" s="127"/>
      <c r="F3" s="9">
        <f>F2/$N$1</f>
        <v>0</v>
      </c>
      <c r="G3" s="9">
        <f>G2/$N$1</f>
        <v>0</v>
      </c>
      <c r="H3" s="9">
        <f>H2/$N$1</f>
        <v>0</v>
      </c>
      <c r="I3" s="130"/>
      <c r="J3" s="132"/>
      <c r="K3" s="136"/>
      <c r="L3" s="137"/>
      <c r="M3" s="137"/>
      <c r="N3" s="138"/>
    </row>
    <row r="4" spans="1:18">
      <c r="A4" s="104">
        <v>0</v>
      </c>
      <c r="B4" s="74" t="s">
        <v>169</v>
      </c>
      <c r="C4" s="74" t="s">
        <v>170</v>
      </c>
      <c r="D4" s="74" t="s">
        <v>171</v>
      </c>
      <c r="E4" s="75"/>
      <c r="F4" s="27"/>
      <c r="G4" s="27"/>
      <c r="H4" s="27"/>
      <c r="I4" s="26"/>
      <c r="J4" s="28"/>
      <c r="K4" s="22"/>
      <c r="L4" s="22"/>
      <c r="M4" s="22"/>
      <c r="N4" s="22"/>
    </row>
    <row r="5" spans="1:18" s="16" customFormat="1">
      <c r="A5" s="98">
        <f ca="1">IF(INDIRECT(ADDRESS(ROW(),COLUMN()+4)) = "","",INDIRECT(ADDRESS(ROW()-1,COLUMN()))+1)</f>
        <v>1</v>
      </c>
      <c r="B5" s="98" t="s">
        <v>275</v>
      </c>
      <c r="C5" s="98" t="s">
        <v>81</v>
      </c>
      <c r="D5" s="98" t="s">
        <v>127</v>
      </c>
      <c r="E5" s="98" t="s">
        <v>658</v>
      </c>
      <c r="F5" s="76" t="s">
        <v>64</v>
      </c>
      <c r="G5" s="76" t="s">
        <v>64</v>
      </c>
      <c r="H5" s="76" t="s">
        <v>64</v>
      </c>
      <c r="I5" s="29">
        <f t="shared" ref="I5:I11" si="0">(IF(F5="да",1,0)+IF(G5="да",1,0)+IF(H5="да",1,0))/3</f>
        <v>0</v>
      </c>
      <c r="J5" s="30" t="s">
        <v>16</v>
      </c>
      <c r="K5" s="31"/>
      <c r="L5" s="31"/>
      <c r="M5" s="31"/>
      <c r="N5" s="31"/>
    </row>
    <row r="6" spans="1:18">
      <c r="A6" s="98">
        <f ca="1">IF(INDIRECT(ADDRESS(ROW(),COLUMN()+4)) = "","",INDIRECT(ADDRESS(ROW()-1,COLUMN()))+1)</f>
        <v>2</v>
      </c>
      <c r="B6" s="98" t="s">
        <v>285</v>
      </c>
      <c r="C6" s="98" t="s">
        <v>81</v>
      </c>
      <c r="D6" s="98" t="s">
        <v>125</v>
      </c>
      <c r="E6" s="98" t="s">
        <v>31</v>
      </c>
      <c r="F6" s="76" t="s">
        <v>64</v>
      </c>
      <c r="G6" s="76" t="s">
        <v>64</v>
      </c>
      <c r="H6" s="76" t="s">
        <v>64</v>
      </c>
      <c r="I6" s="106">
        <f t="shared" si="0"/>
        <v>0</v>
      </c>
      <c r="J6" s="107" t="s">
        <v>16</v>
      </c>
    </row>
    <row r="7" spans="1:18">
      <c r="A7" s="98">
        <f ca="1">IF(INDIRECT(ADDRESS(ROW(),COLUMN()+4)) = "","",INDIRECT(ADDRESS(ROW()-1,COLUMN()))+1)</f>
        <v>3</v>
      </c>
      <c r="B7" s="98" t="s">
        <v>703</v>
      </c>
      <c r="C7" s="98" t="s">
        <v>82</v>
      </c>
      <c r="D7" s="98" t="s">
        <v>127</v>
      </c>
      <c r="E7" s="98" t="s">
        <v>659</v>
      </c>
      <c r="F7" s="76" t="s">
        <v>64</v>
      </c>
      <c r="G7" s="76" t="s">
        <v>64</v>
      </c>
      <c r="H7" s="76" t="s">
        <v>64</v>
      </c>
      <c r="I7" s="108">
        <f t="shared" si="0"/>
        <v>0</v>
      </c>
      <c r="J7" s="78" t="s">
        <v>16</v>
      </c>
    </row>
    <row r="8" spans="1:18">
      <c r="A8" s="98">
        <f t="shared" ref="A8:A65" ca="1" si="1">IF(INDIRECT(ADDRESS(ROW(),COLUMN()+4)) = "","",INDIRECT(ADDRESS(ROW()-1,COLUMN()))+1)</f>
        <v>4</v>
      </c>
      <c r="B8" s="98" t="s">
        <v>704</v>
      </c>
      <c r="C8" s="98" t="s">
        <v>82</v>
      </c>
      <c r="D8" s="98" t="s">
        <v>125</v>
      </c>
      <c r="E8" s="98" t="s">
        <v>660</v>
      </c>
      <c r="F8" s="76" t="s">
        <v>64</v>
      </c>
      <c r="G8" s="76" t="s">
        <v>64</v>
      </c>
      <c r="H8" s="76" t="s">
        <v>64</v>
      </c>
      <c r="I8" s="108">
        <f t="shared" si="0"/>
        <v>0</v>
      </c>
      <c r="J8" s="78" t="s">
        <v>16</v>
      </c>
    </row>
    <row r="9" spans="1:18">
      <c r="A9" s="98">
        <f t="shared" ca="1" si="1"/>
        <v>5</v>
      </c>
      <c r="B9" s="98" t="s">
        <v>705</v>
      </c>
      <c r="C9" s="98" t="s">
        <v>82</v>
      </c>
      <c r="D9" s="98" t="s">
        <v>126</v>
      </c>
      <c r="E9" s="98" t="s">
        <v>661</v>
      </c>
      <c r="F9" s="76" t="s">
        <v>64</v>
      </c>
      <c r="G9" s="76" t="s">
        <v>64</v>
      </c>
      <c r="H9" s="76" t="s">
        <v>64</v>
      </c>
      <c r="I9" s="108">
        <f t="shared" si="0"/>
        <v>0</v>
      </c>
      <c r="J9" s="78" t="s">
        <v>16</v>
      </c>
      <c r="M9" s="24"/>
      <c r="N9" s="24"/>
      <c r="O9" s="24"/>
      <c r="P9" s="24"/>
      <c r="Q9" s="24"/>
      <c r="R9" s="24"/>
    </row>
    <row r="10" spans="1:18">
      <c r="A10" s="98">
        <f t="shared" ca="1" si="1"/>
        <v>6</v>
      </c>
      <c r="B10" s="98" t="s">
        <v>278</v>
      </c>
      <c r="C10" s="98" t="s">
        <v>83</v>
      </c>
      <c r="D10" s="98" t="s">
        <v>127</v>
      </c>
      <c r="E10" s="98" t="s">
        <v>662</v>
      </c>
      <c r="F10" s="76" t="s">
        <v>64</v>
      </c>
      <c r="G10" s="76" t="s">
        <v>64</v>
      </c>
      <c r="H10" s="76" t="s">
        <v>64</v>
      </c>
      <c r="I10" s="108">
        <f t="shared" si="0"/>
        <v>0</v>
      </c>
      <c r="J10" s="78" t="s">
        <v>16</v>
      </c>
      <c r="M10" s="24"/>
      <c r="N10" s="24"/>
      <c r="O10" s="24"/>
      <c r="P10" s="24"/>
      <c r="Q10" s="24"/>
      <c r="R10" s="24"/>
    </row>
    <row r="11" spans="1:18">
      <c r="A11" s="98">
        <f t="shared" ca="1" si="1"/>
        <v>7</v>
      </c>
      <c r="B11" s="98" t="s">
        <v>279</v>
      </c>
      <c r="C11" s="98" t="s">
        <v>84</v>
      </c>
      <c r="D11" s="98" t="s">
        <v>127</v>
      </c>
      <c r="E11" s="98" t="s">
        <v>663</v>
      </c>
      <c r="F11" s="76" t="s">
        <v>64</v>
      </c>
      <c r="G11" s="76" t="s">
        <v>64</v>
      </c>
      <c r="H11" s="76" t="s">
        <v>64</v>
      </c>
      <c r="I11" s="108">
        <f t="shared" si="0"/>
        <v>0</v>
      </c>
      <c r="J11" s="78" t="s">
        <v>16</v>
      </c>
      <c r="M11" s="24"/>
      <c r="N11" s="24"/>
      <c r="O11" s="24"/>
      <c r="P11" s="24"/>
      <c r="Q11" s="24"/>
      <c r="R11" s="24"/>
    </row>
    <row r="12" spans="1:18">
      <c r="A12" s="98">
        <f t="shared" ca="1" si="1"/>
        <v>8</v>
      </c>
      <c r="B12" s="98" t="s">
        <v>280</v>
      </c>
      <c r="C12" s="98" t="s">
        <v>85</v>
      </c>
      <c r="D12" s="98" t="s">
        <v>127</v>
      </c>
      <c r="E12" s="98" t="s">
        <v>664</v>
      </c>
      <c r="F12" s="76" t="s">
        <v>64</v>
      </c>
      <c r="G12" s="76" t="s">
        <v>64</v>
      </c>
      <c r="H12" s="76" t="s">
        <v>64</v>
      </c>
      <c r="I12" s="77">
        <f>(IF(F12="да",1,0)+IF(G12="да",1,0)+IF(H12="да",1,0))/3</f>
        <v>0</v>
      </c>
      <c r="J12" s="78" t="s">
        <v>16</v>
      </c>
      <c r="M12" s="24"/>
      <c r="N12" s="24"/>
      <c r="O12" s="24"/>
      <c r="P12" s="24"/>
      <c r="Q12" s="24"/>
      <c r="R12" s="24"/>
    </row>
    <row r="13" spans="1:18">
      <c r="A13" s="98">
        <f t="shared" ca="1" si="1"/>
        <v>9</v>
      </c>
      <c r="B13" s="98" t="s">
        <v>282</v>
      </c>
      <c r="C13" s="98" t="s">
        <v>86</v>
      </c>
      <c r="D13" s="98" t="s">
        <v>127</v>
      </c>
      <c r="E13" s="98" t="s">
        <v>665</v>
      </c>
      <c r="F13" s="76" t="s">
        <v>64</v>
      </c>
      <c r="G13" s="76" t="s">
        <v>64</v>
      </c>
      <c r="H13" s="76" t="s">
        <v>64</v>
      </c>
      <c r="I13" s="77">
        <f t="shared" ref="I13:I69" si="2">(IF(F13="да",1,0)+IF(G13="да",1,0)+IF(H13="да",1,0))/3</f>
        <v>0</v>
      </c>
      <c r="J13" s="78" t="s">
        <v>16</v>
      </c>
      <c r="M13" s="24"/>
      <c r="N13" s="24"/>
      <c r="O13" s="24"/>
      <c r="P13" s="24"/>
      <c r="Q13" s="24"/>
      <c r="R13" s="24"/>
    </row>
    <row r="14" spans="1:18">
      <c r="A14" s="98">
        <f t="shared" ca="1" si="1"/>
        <v>10</v>
      </c>
      <c r="B14" s="98" t="s">
        <v>284</v>
      </c>
      <c r="C14" s="98" t="s">
        <v>87</v>
      </c>
      <c r="D14" s="98" t="s">
        <v>127</v>
      </c>
      <c r="E14" s="98" t="s">
        <v>666</v>
      </c>
      <c r="F14" s="76" t="s">
        <v>64</v>
      </c>
      <c r="G14" s="76" t="s">
        <v>64</v>
      </c>
      <c r="H14" s="76" t="s">
        <v>64</v>
      </c>
      <c r="I14" s="77">
        <f t="shared" si="2"/>
        <v>0</v>
      </c>
      <c r="J14" s="78" t="s">
        <v>16</v>
      </c>
      <c r="M14" s="24"/>
      <c r="N14" s="24"/>
      <c r="O14" s="24"/>
      <c r="P14" s="24"/>
      <c r="Q14" s="24"/>
      <c r="R14" s="24"/>
    </row>
    <row r="15" spans="1:18">
      <c r="A15" s="98">
        <f t="shared" ca="1" si="1"/>
        <v>11</v>
      </c>
      <c r="B15" s="98" t="s">
        <v>286</v>
      </c>
      <c r="C15" s="98" t="s">
        <v>88</v>
      </c>
      <c r="D15" s="98" t="s">
        <v>127</v>
      </c>
      <c r="E15" s="98" t="s">
        <v>1151</v>
      </c>
      <c r="F15" s="76" t="s">
        <v>64</v>
      </c>
      <c r="G15" s="76" t="s">
        <v>64</v>
      </c>
      <c r="H15" s="76" t="s">
        <v>64</v>
      </c>
      <c r="I15" s="77">
        <f t="shared" si="2"/>
        <v>0</v>
      </c>
      <c r="J15" s="78" t="s">
        <v>16</v>
      </c>
      <c r="M15" s="24"/>
      <c r="N15" s="24"/>
      <c r="O15" s="24"/>
      <c r="P15" s="24"/>
      <c r="Q15" s="24"/>
      <c r="R15" s="24"/>
    </row>
    <row r="16" spans="1:18">
      <c r="A16" s="98">
        <f t="shared" ca="1" si="1"/>
        <v>12</v>
      </c>
      <c r="B16" s="98" t="s">
        <v>706</v>
      </c>
      <c r="C16" s="98" t="s">
        <v>88</v>
      </c>
      <c r="D16" s="98" t="s">
        <v>125</v>
      </c>
      <c r="E16" s="98" t="s">
        <v>1152</v>
      </c>
      <c r="F16" s="76" t="s">
        <v>64</v>
      </c>
      <c r="G16" s="76" t="s">
        <v>64</v>
      </c>
      <c r="H16" s="76" t="s">
        <v>64</v>
      </c>
      <c r="I16" s="77">
        <f t="shared" si="2"/>
        <v>0</v>
      </c>
      <c r="J16" s="78" t="s">
        <v>16</v>
      </c>
      <c r="M16" s="24"/>
      <c r="N16" s="24"/>
      <c r="O16" s="24"/>
      <c r="P16" s="24"/>
      <c r="Q16" s="24"/>
      <c r="R16" s="24"/>
    </row>
    <row r="17" spans="1:18">
      <c r="A17" s="98">
        <f t="shared" ca="1" si="1"/>
        <v>13</v>
      </c>
      <c r="B17" s="98" t="s">
        <v>289</v>
      </c>
      <c r="C17" s="98" t="s">
        <v>89</v>
      </c>
      <c r="D17" s="98" t="s">
        <v>127</v>
      </c>
      <c r="E17" s="98" t="s">
        <v>667</v>
      </c>
      <c r="F17" s="76" t="s">
        <v>64</v>
      </c>
      <c r="G17" s="76" t="s">
        <v>64</v>
      </c>
      <c r="H17" s="76" t="s">
        <v>64</v>
      </c>
      <c r="I17" s="77">
        <f t="shared" si="2"/>
        <v>0</v>
      </c>
      <c r="J17" s="78" t="s">
        <v>16</v>
      </c>
      <c r="M17" s="24"/>
      <c r="N17" s="24"/>
      <c r="O17" s="24"/>
      <c r="P17" s="24"/>
      <c r="Q17" s="24"/>
      <c r="R17" s="24"/>
    </row>
    <row r="18" spans="1:18">
      <c r="A18" s="98">
        <f t="shared" ca="1" si="1"/>
        <v>14</v>
      </c>
      <c r="B18" s="98" t="s">
        <v>707</v>
      </c>
      <c r="C18" s="98" t="s">
        <v>89</v>
      </c>
      <c r="D18" s="98" t="s">
        <v>125</v>
      </c>
      <c r="E18" s="98" t="s">
        <v>1152</v>
      </c>
      <c r="F18" s="76" t="s">
        <v>64</v>
      </c>
      <c r="G18" s="76" t="s">
        <v>64</v>
      </c>
      <c r="H18" s="76" t="s">
        <v>64</v>
      </c>
      <c r="I18" s="77">
        <f t="shared" si="2"/>
        <v>0</v>
      </c>
      <c r="J18" s="78" t="s">
        <v>16</v>
      </c>
      <c r="M18" s="24"/>
      <c r="N18" s="24"/>
      <c r="O18" s="24"/>
      <c r="P18" s="24"/>
      <c r="Q18" s="24"/>
      <c r="R18" s="24"/>
    </row>
    <row r="19" spans="1:18">
      <c r="A19" s="98">
        <f t="shared" ca="1" si="1"/>
        <v>15</v>
      </c>
      <c r="B19" s="98" t="s">
        <v>708</v>
      </c>
      <c r="C19" s="98" t="s">
        <v>90</v>
      </c>
      <c r="D19" s="98" t="s">
        <v>127</v>
      </c>
      <c r="E19" s="98" t="s">
        <v>668</v>
      </c>
      <c r="F19" s="76" t="s">
        <v>64</v>
      </c>
      <c r="G19" s="76" t="s">
        <v>64</v>
      </c>
      <c r="H19" s="76" t="s">
        <v>64</v>
      </c>
      <c r="I19" s="77">
        <f t="shared" si="2"/>
        <v>0</v>
      </c>
      <c r="J19" s="78" t="s">
        <v>16</v>
      </c>
      <c r="M19" s="24"/>
      <c r="N19" s="24"/>
      <c r="O19" s="24"/>
      <c r="P19" s="24"/>
      <c r="Q19" s="24"/>
      <c r="R19" s="24"/>
    </row>
    <row r="20" spans="1:18">
      <c r="A20" s="98">
        <f t="shared" ca="1" si="1"/>
        <v>16</v>
      </c>
      <c r="B20" s="98" t="s">
        <v>709</v>
      </c>
      <c r="C20" s="98" t="s">
        <v>90</v>
      </c>
      <c r="D20" s="98" t="s">
        <v>125</v>
      </c>
      <c r="E20" s="98" t="s">
        <v>669</v>
      </c>
      <c r="F20" s="76" t="s">
        <v>64</v>
      </c>
      <c r="G20" s="76" t="s">
        <v>64</v>
      </c>
      <c r="H20" s="76" t="s">
        <v>64</v>
      </c>
      <c r="I20" s="77">
        <f t="shared" si="2"/>
        <v>0</v>
      </c>
      <c r="J20" s="78" t="s">
        <v>16</v>
      </c>
      <c r="M20" s="24"/>
      <c r="N20" s="24"/>
      <c r="O20" s="24"/>
      <c r="P20" s="24"/>
      <c r="Q20" s="24"/>
      <c r="R20" s="24"/>
    </row>
    <row r="21" spans="1:18">
      <c r="A21" s="98">
        <f t="shared" ca="1" si="1"/>
        <v>17</v>
      </c>
      <c r="B21" s="98" t="s">
        <v>302</v>
      </c>
      <c r="C21" s="98" t="s">
        <v>91</v>
      </c>
      <c r="D21" s="98" t="s">
        <v>127</v>
      </c>
      <c r="E21" s="98" t="s">
        <v>670</v>
      </c>
      <c r="F21" s="76" t="s">
        <v>64</v>
      </c>
      <c r="G21" s="76" t="s">
        <v>64</v>
      </c>
      <c r="H21" s="76" t="s">
        <v>64</v>
      </c>
      <c r="I21" s="77">
        <f t="shared" si="2"/>
        <v>0</v>
      </c>
      <c r="J21" s="78" t="s">
        <v>16</v>
      </c>
      <c r="M21" s="24"/>
      <c r="N21" s="24"/>
      <c r="O21" s="24"/>
      <c r="P21" s="24"/>
      <c r="Q21" s="24"/>
      <c r="R21" s="24"/>
    </row>
    <row r="22" spans="1:18">
      <c r="A22" s="98">
        <f t="shared" ca="1" si="1"/>
        <v>18</v>
      </c>
      <c r="B22" s="98" t="s">
        <v>303</v>
      </c>
      <c r="C22" s="98" t="s">
        <v>91</v>
      </c>
      <c r="D22" s="98" t="s">
        <v>125</v>
      </c>
      <c r="E22" s="98" t="s">
        <v>671</v>
      </c>
      <c r="F22" s="76" t="s">
        <v>64</v>
      </c>
      <c r="G22" s="76" t="s">
        <v>64</v>
      </c>
      <c r="H22" s="76" t="s">
        <v>64</v>
      </c>
      <c r="I22" s="77">
        <f t="shared" si="2"/>
        <v>0</v>
      </c>
      <c r="J22" s="78" t="s">
        <v>16</v>
      </c>
      <c r="M22" s="24"/>
      <c r="N22" s="24"/>
      <c r="O22" s="24"/>
      <c r="P22" s="24"/>
      <c r="Q22" s="24"/>
      <c r="R22" s="24"/>
    </row>
    <row r="23" spans="1:18">
      <c r="A23" s="98">
        <f t="shared" ca="1" si="1"/>
        <v>19</v>
      </c>
      <c r="B23" s="98" t="s">
        <v>304</v>
      </c>
      <c r="C23" s="98" t="s">
        <v>91</v>
      </c>
      <c r="D23" s="98" t="s">
        <v>126</v>
      </c>
      <c r="E23" s="98" t="s">
        <v>672</v>
      </c>
      <c r="F23" s="76" t="s">
        <v>64</v>
      </c>
      <c r="G23" s="76" t="s">
        <v>64</v>
      </c>
      <c r="H23" s="76" t="s">
        <v>64</v>
      </c>
      <c r="I23" s="77">
        <f t="shared" si="2"/>
        <v>0</v>
      </c>
      <c r="J23" s="78" t="s">
        <v>16</v>
      </c>
      <c r="M23" s="24"/>
      <c r="N23" s="24"/>
      <c r="O23" s="24"/>
      <c r="P23" s="24"/>
      <c r="Q23" s="24"/>
      <c r="R23" s="24"/>
    </row>
    <row r="24" spans="1:18">
      <c r="A24" s="98">
        <f t="shared" ca="1" si="1"/>
        <v>20</v>
      </c>
      <c r="B24" s="98" t="s">
        <v>305</v>
      </c>
      <c r="C24" s="98" t="s">
        <v>91</v>
      </c>
      <c r="D24" s="98" t="s">
        <v>124</v>
      </c>
      <c r="E24" s="98" t="s">
        <v>673</v>
      </c>
      <c r="F24" s="76" t="s">
        <v>64</v>
      </c>
      <c r="G24" s="76" t="s">
        <v>64</v>
      </c>
      <c r="H24" s="76" t="s">
        <v>64</v>
      </c>
      <c r="I24" s="77">
        <f t="shared" si="2"/>
        <v>0</v>
      </c>
      <c r="J24" s="78" t="s">
        <v>16</v>
      </c>
      <c r="M24" s="24"/>
      <c r="N24" s="24"/>
      <c r="O24" s="24"/>
      <c r="P24" s="24"/>
      <c r="Q24" s="24"/>
      <c r="R24" s="24"/>
    </row>
    <row r="25" spans="1:18">
      <c r="A25" s="98">
        <f t="shared" ca="1" si="1"/>
        <v>21</v>
      </c>
      <c r="B25" s="98" t="s">
        <v>315</v>
      </c>
      <c r="C25" s="98" t="s">
        <v>92</v>
      </c>
      <c r="D25" s="98" t="s">
        <v>127</v>
      </c>
      <c r="E25" s="98" t="s">
        <v>674</v>
      </c>
      <c r="F25" s="76" t="s">
        <v>64</v>
      </c>
      <c r="G25" s="76" t="s">
        <v>64</v>
      </c>
      <c r="H25" s="76" t="s">
        <v>64</v>
      </c>
      <c r="I25" s="77">
        <f t="shared" si="2"/>
        <v>0</v>
      </c>
      <c r="J25" s="78" t="s">
        <v>16</v>
      </c>
      <c r="M25" s="24"/>
      <c r="N25" s="24"/>
      <c r="O25" s="24"/>
      <c r="P25" s="24"/>
      <c r="Q25" s="24"/>
      <c r="R25" s="24"/>
    </row>
    <row r="26" spans="1:18">
      <c r="A26" s="98">
        <f t="shared" ca="1" si="1"/>
        <v>22</v>
      </c>
      <c r="B26" s="98" t="s">
        <v>316</v>
      </c>
      <c r="C26" s="98" t="s">
        <v>92</v>
      </c>
      <c r="D26" s="98" t="s">
        <v>125</v>
      </c>
      <c r="E26" s="98" t="s">
        <v>675</v>
      </c>
      <c r="F26" s="76" t="s">
        <v>64</v>
      </c>
      <c r="G26" s="76" t="s">
        <v>64</v>
      </c>
      <c r="H26" s="76" t="s">
        <v>64</v>
      </c>
      <c r="I26" s="77">
        <f t="shared" si="2"/>
        <v>0</v>
      </c>
      <c r="J26" s="78" t="s">
        <v>16</v>
      </c>
      <c r="M26" s="24"/>
      <c r="N26" s="24"/>
      <c r="O26" s="24"/>
      <c r="P26" s="24"/>
      <c r="Q26" s="24"/>
      <c r="R26" s="24"/>
    </row>
    <row r="27" spans="1:18">
      <c r="A27" s="98">
        <f t="shared" ca="1" si="1"/>
        <v>23</v>
      </c>
      <c r="B27" s="98" t="s">
        <v>317</v>
      </c>
      <c r="C27" s="98" t="s">
        <v>92</v>
      </c>
      <c r="D27" s="98" t="s">
        <v>124</v>
      </c>
      <c r="E27" s="98" t="s">
        <v>676</v>
      </c>
      <c r="F27" s="76" t="s">
        <v>64</v>
      </c>
      <c r="G27" s="76" t="s">
        <v>64</v>
      </c>
      <c r="H27" s="76" t="s">
        <v>64</v>
      </c>
      <c r="I27" s="77">
        <f t="shared" si="2"/>
        <v>0</v>
      </c>
      <c r="J27" s="78" t="s">
        <v>16</v>
      </c>
      <c r="M27" s="24"/>
      <c r="N27" s="24"/>
      <c r="O27" s="24"/>
      <c r="P27" s="24"/>
      <c r="Q27" s="24"/>
      <c r="R27" s="24"/>
    </row>
    <row r="28" spans="1:18">
      <c r="A28" s="98">
        <f t="shared" ca="1" si="1"/>
        <v>24</v>
      </c>
      <c r="B28" s="98" t="s">
        <v>318</v>
      </c>
      <c r="C28" s="98" t="s">
        <v>92</v>
      </c>
      <c r="D28" s="98" t="s">
        <v>123</v>
      </c>
      <c r="E28" s="98" t="s">
        <v>677</v>
      </c>
      <c r="F28" s="76" t="s">
        <v>64</v>
      </c>
      <c r="G28" s="76" t="s">
        <v>64</v>
      </c>
      <c r="H28" s="76" t="s">
        <v>64</v>
      </c>
      <c r="I28" s="77">
        <f t="shared" si="2"/>
        <v>0</v>
      </c>
      <c r="J28" s="78" t="s">
        <v>16</v>
      </c>
      <c r="M28" s="24"/>
      <c r="N28" s="24"/>
      <c r="O28" s="24"/>
      <c r="P28" s="24"/>
      <c r="Q28" s="24"/>
      <c r="R28" s="24"/>
    </row>
    <row r="29" spans="1:18">
      <c r="A29" s="98">
        <f t="shared" ca="1" si="1"/>
        <v>25</v>
      </c>
      <c r="B29" s="98" t="s">
        <v>328</v>
      </c>
      <c r="C29" s="98" t="s">
        <v>93</v>
      </c>
      <c r="D29" s="98" t="s">
        <v>127</v>
      </c>
      <c r="E29" s="98" t="s">
        <v>678</v>
      </c>
      <c r="F29" s="76" t="s">
        <v>64</v>
      </c>
      <c r="G29" s="76" t="s">
        <v>64</v>
      </c>
      <c r="H29" s="76" t="s">
        <v>64</v>
      </c>
      <c r="I29" s="77">
        <f t="shared" si="2"/>
        <v>0</v>
      </c>
      <c r="J29" s="78" t="s">
        <v>16</v>
      </c>
    </row>
    <row r="30" spans="1:18">
      <c r="A30" s="98">
        <f t="shared" ca="1" si="1"/>
        <v>26</v>
      </c>
      <c r="B30" s="98" t="s">
        <v>329</v>
      </c>
      <c r="C30" s="98" t="s">
        <v>93</v>
      </c>
      <c r="D30" s="98" t="s">
        <v>125</v>
      </c>
      <c r="E30" s="98" t="s">
        <v>679</v>
      </c>
      <c r="F30" s="76" t="s">
        <v>64</v>
      </c>
      <c r="G30" s="76" t="s">
        <v>64</v>
      </c>
      <c r="H30" s="76" t="s">
        <v>64</v>
      </c>
      <c r="I30" s="77">
        <f t="shared" si="2"/>
        <v>0</v>
      </c>
      <c r="J30" s="78" t="s">
        <v>16</v>
      </c>
    </row>
    <row r="31" spans="1:18" s="84" customFormat="1">
      <c r="A31" s="98">
        <f t="shared" ca="1" si="1"/>
        <v>27</v>
      </c>
      <c r="B31" s="98" t="s">
        <v>710</v>
      </c>
      <c r="C31" s="98" t="s">
        <v>94</v>
      </c>
      <c r="D31" s="98" t="s">
        <v>127</v>
      </c>
      <c r="E31" s="98" t="s">
        <v>1153</v>
      </c>
      <c r="F31" s="76" t="s">
        <v>64</v>
      </c>
      <c r="G31" s="76" t="s">
        <v>64</v>
      </c>
      <c r="H31" s="76" t="s">
        <v>64</v>
      </c>
      <c r="I31" s="77">
        <f t="shared" si="2"/>
        <v>0</v>
      </c>
      <c r="J31" s="78" t="s">
        <v>16</v>
      </c>
    </row>
    <row r="32" spans="1:18" s="84" customFormat="1">
      <c r="A32" s="98">
        <f t="shared" ca="1" si="1"/>
        <v>28</v>
      </c>
      <c r="B32" s="98" t="s">
        <v>711</v>
      </c>
      <c r="C32" s="98" t="s">
        <v>94</v>
      </c>
      <c r="D32" s="98" t="s">
        <v>125</v>
      </c>
      <c r="E32" s="98" t="s">
        <v>1154</v>
      </c>
      <c r="F32" s="76" t="s">
        <v>64</v>
      </c>
      <c r="G32" s="76" t="s">
        <v>64</v>
      </c>
      <c r="H32" s="76" t="s">
        <v>64</v>
      </c>
      <c r="I32" s="77">
        <f t="shared" si="2"/>
        <v>0</v>
      </c>
      <c r="J32" s="78" t="s">
        <v>16</v>
      </c>
    </row>
    <row r="33" spans="1:10" s="84" customFormat="1">
      <c r="A33" s="98">
        <f t="shared" ca="1" si="1"/>
        <v>29</v>
      </c>
      <c r="B33" s="98" t="s">
        <v>712</v>
      </c>
      <c r="C33" s="98" t="s">
        <v>94</v>
      </c>
      <c r="D33" s="98" t="s">
        <v>126</v>
      </c>
      <c r="E33" s="98" t="s">
        <v>1279</v>
      </c>
      <c r="F33" s="76" t="s">
        <v>64</v>
      </c>
      <c r="G33" s="76" t="s">
        <v>64</v>
      </c>
      <c r="H33" s="76" t="s">
        <v>64</v>
      </c>
      <c r="I33" s="77">
        <f t="shared" si="2"/>
        <v>0</v>
      </c>
      <c r="J33" s="78" t="s">
        <v>16</v>
      </c>
    </row>
    <row r="34" spans="1:10" s="84" customFormat="1">
      <c r="A34" s="98">
        <f t="shared" ca="1" si="1"/>
        <v>30</v>
      </c>
      <c r="B34" s="98" t="s">
        <v>713</v>
      </c>
      <c r="C34" s="98" t="s">
        <v>94</v>
      </c>
      <c r="D34" s="98" t="s">
        <v>124</v>
      </c>
      <c r="E34" s="98" t="s">
        <v>1280</v>
      </c>
      <c r="F34" s="76" t="s">
        <v>64</v>
      </c>
      <c r="G34" s="76" t="s">
        <v>64</v>
      </c>
      <c r="H34" s="76" t="s">
        <v>64</v>
      </c>
      <c r="I34" s="77">
        <f t="shared" si="2"/>
        <v>0</v>
      </c>
      <c r="J34" s="78" t="s">
        <v>16</v>
      </c>
    </row>
    <row r="35" spans="1:10" s="84" customFormat="1">
      <c r="A35" s="98">
        <f t="shared" ca="1" si="1"/>
        <v>31</v>
      </c>
      <c r="B35" s="98" t="s">
        <v>714</v>
      </c>
      <c r="C35" s="98" t="s">
        <v>94</v>
      </c>
      <c r="D35" s="98" t="s">
        <v>123</v>
      </c>
      <c r="E35" s="98" t="s">
        <v>1281</v>
      </c>
      <c r="F35" s="76" t="s">
        <v>64</v>
      </c>
      <c r="G35" s="76" t="s">
        <v>64</v>
      </c>
      <c r="H35" s="76" t="s">
        <v>64</v>
      </c>
      <c r="I35" s="77">
        <f t="shared" si="2"/>
        <v>0</v>
      </c>
      <c r="J35" s="78"/>
    </row>
    <row r="36" spans="1:10" s="84" customFormat="1">
      <c r="A36" s="98">
        <f t="shared" ca="1" si="1"/>
        <v>32</v>
      </c>
      <c r="B36" s="98" t="s">
        <v>715</v>
      </c>
      <c r="C36" s="98" t="s">
        <v>95</v>
      </c>
      <c r="D36" s="98" t="s">
        <v>127</v>
      </c>
      <c r="E36" s="98" t="s">
        <v>1153</v>
      </c>
      <c r="F36" s="76" t="s">
        <v>64</v>
      </c>
      <c r="G36" s="76" t="s">
        <v>64</v>
      </c>
      <c r="H36" s="76" t="s">
        <v>64</v>
      </c>
      <c r="I36" s="77">
        <f t="shared" si="2"/>
        <v>0</v>
      </c>
      <c r="J36" s="78"/>
    </row>
    <row r="37" spans="1:10" s="84" customFormat="1">
      <c r="A37" s="98">
        <f t="shared" ca="1" si="1"/>
        <v>33</v>
      </c>
      <c r="B37" s="98" t="s">
        <v>716</v>
      </c>
      <c r="C37" s="98" t="s">
        <v>95</v>
      </c>
      <c r="D37" s="98" t="s">
        <v>125</v>
      </c>
      <c r="E37" s="98" t="s">
        <v>1154</v>
      </c>
      <c r="F37" s="76" t="s">
        <v>64</v>
      </c>
      <c r="G37" s="76" t="s">
        <v>64</v>
      </c>
      <c r="H37" s="76" t="s">
        <v>64</v>
      </c>
      <c r="I37" s="77">
        <f t="shared" si="2"/>
        <v>0</v>
      </c>
      <c r="J37" s="78"/>
    </row>
    <row r="38" spans="1:10" s="84" customFormat="1">
      <c r="A38" s="98">
        <f t="shared" ca="1" si="1"/>
        <v>34</v>
      </c>
      <c r="B38" s="98" t="s">
        <v>717</v>
      </c>
      <c r="C38" s="98" t="s">
        <v>95</v>
      </c>
      <c r="D38" s="98" t="s">
        <v>126</v>
      </c>
      <c r="E38" s="98" t="s">
        <v>1294</v>
      </c>
      <c r="F38" s="76" t="s">
        <v>64</v>
      </c>
      <c r="G38" s="76" t="s">
        <v>64</v>
      </c>
      <c r="H38" s="76" t="s">
        <v>64</v>
      </c>
      <c r="I38" s="77">
        <f t="shared" si="2"/>
        <v>0</v>
      </c>
      <c r="J38" s="78"/>
    </row>
    <row r="39" spans="1:10" s="84" customFormat="1">
      <c r="A39" s="98">
        <f t="shared" ca="1" si="1"/>
        <v>35</v>
      </c>
      <c r="B39" s="98" t="s">
        <v>718</v>
      </c>
      <c r="C39" s="98" t="s">
        <v>95</v>
      </c>
      <c r="D39" s="98" t="s">
        <v>124</v>
      </c>
      <c r="E39" s="140" t="s">
        <v>1295</v>
      </c>
      <c r="F39" s="76" t="s">
        <v>64</v>
      </c>
      <c r="G39" s="76" t="s">
        <v>64</v>
      </c>
      <c r="H39" s="76" t="s">
        <v>64</v>
      </c>
      <c r="I39" s="77">
        <f t="shared" si="2"/>
        <v>0</v>
      </c>
      <c r="J39" s="78"/>
    </row>
    <row r="40" spans="1:10" s="84" customFormat="1">
      <c r="A40" s="98">
        <f t="shared" ca="1" si="1"/>
        <v>36</v>
      </c>
      <c r="B40" s="98" t="s">
        <v>719</v>
      </c>
      <c r="C40" s="98" t="s">
        <v>95</v>
      </c>
      <c r="D40" s="98" t="s">
        <v>123</v>
      </c>
      <c r="E40" s="98" t="s">
        <v>1296</v>
      </c>
      <c r="F40" s="76" t="s">
        <v>64</v>
      </c>
      <c r="G40" s="76" t="s">
        <v>64</v>
      </c>
      <c r="H40" s="76" t="s">
        <v>64</v>
      </c>
      <c r="I40" s="77">
        <f t="shared" si="2"/>
        <v>0</v>
      </c>
      <c r="J40" s="78"/>
    </row>
    <row r="41" spans="1:10" s="84" customFormat="1">
      <c r="A41" s="98">
        <f t="shared" ca="1" si="1"/>
        <v>37</v>
      </c>
      <c r="B41" s="98" t="s">
        <v>720</v>
      </c>
      <c r="C41" s="98" t="s">
        <v>96</v>
      </c>
      <c r="D41" s="98" t="s">
        <v>127</v>
      </c>
      <c r="E41" s="98" t="s">
        <v>680</v>
      </c>
      <c r="F41" s="76" t="s">
        <v>64</v>
      </c>
      <c r="G41" s="76" t="s">
        <v>64</v>
      </c>
      <c r="H41" s="76" t="s">
        <v>64</v>
      </c>
      <c r="I41" s="77">
        <f t="shared" si="2"/>
        <v>0</v>
      </c>
      <c r="J41" s="78"/>
    </row>
    <row r="42" spans="1:10" s="84" customFormat="1">
      <c r="A42" s="98">
        <f t="shared" ca="1" si="1"/>
        <v>38</v>
      </c>
      <c r="B42" s="98" t="s">
        <v>721</v>
      </c>
      <c r="C42" s="98" t="s">
        <v>96</v>
      </c>
      <c r="D42" s="98" t="s">
        <v>125</v>
      </c>
      <c r="E42" s="98" t="s">
        <v>681</v>
      </c>
      <c r="F42" s="76" t="s">
        <v>64</v>
      </c>
      <c r="G42" s="76" t="s">
        <v>64</v>
      </c>
      <c r="H42" s="76" t="s">
        <v>64</v>
      </c>
      <c r="I42" s="77">
        <f t="shared" si="2"/>
        <v>0</v>
      </c>
      <c r="J42" s="78"/>
    </row>
    <row r="43" spans="1:10" s="84" customFormat="1">
      <c r="A43" s="98">
        <f t="shared" ca="1" si="1"/>
        <v>39</v>
      </c>
      <c r="B43" s="98" t="s">
        <v>301</v>
      </c>
      <c r="C43" s="98" t="s">
        <v>97</v>
      </c>
      <c r="D43" s="98" t="s">
        <v>127</v>
      </c>
      <c r="E43" s="98" t="s">
        <v>682</v>
      </c>
      <c r="F43" s="76" t="s">
        <v>64</v>
      </c>
      <c r="G43" s="76" t="s">
        <v>64</v>
      </c>
      <c r="H43" s="76" t="s">
        <v>64</v>
      </c>
      <c r="I43" s="77">
        <f t="shared" si="2"/>
        <v>0</v>
      </c>
      <c r="J43" s="78"/>
    </row>
    <row r="44" spans="1:10" s="84" customFormat="1">
      <c r="A44" s="98">
        <f t="shared" ca="1" si="1"/>
        <v>40</v>
      </c>
      <c r="B44" s="98" t="s">
        <v>722</v>
      </c>
      <c r="C44" s="98" t="s">
        <v>98</v>
      </c>
      <c r="D44" s="98" t="s">
        <v>153</v>
      </c>
      <c r="E44" s="98" t="s">
        <v>683</v>
      </c>
      <c r="F44" s="76" t="s">
        <v>64</v>
      </c>
      <c r="G44" s="76" t="s">
        <v>64</v>
      </c>
      <c r="H44" s="76" t="s">
        <v>64</v>
      </c>
      <c r="I44" s="77">
        <f t="shared" si="2"/>
        <v>0</v>
      </c>
      <c r="J44" s="78"/>
    </row>
    <row r="45" spans="1:10" s="84" customFormat="1">
      <c r="A45" s="98">
        <f t="shared" ca="1" si="1"/>
        <v>41</v>
      </c>
      <c r="B45" s="98" t="s">
        <v>723</v>
      </c>
      <c r="C45" s="98" t="s">
        <v>98</v>
      </c>
      <c r="D45" s="98" t="s">
        <v>163</v>
      </c>
      <c r="E45" s="98" t="s">
        <v>684</v>
      </c>
      <c r="F45" s="76" t="s">
        <v>64</v>
      </c>
      <c r="G45" s="76" t="s">
        <v>64</v>
      </c>
      <c r="H45" s="76" t="s">
        <v>64</v>
      </c>
      <c r="I45" s="77">
        <f t="shared" si="2"/>
        <v>0</v>
      </c>
      <c r="J45" s="78"/>
    </row>
    <row r="46" spans="1:10" s="84" customFormat="1">
      <c r="A46" s="98">
        <f t="shared" ca="1" si="1"/>
        <v>42</v>
      </c>
      <c r="B46" s="98" t="s">
        <v>724</v>
      </c>
      <c r="C46" s="98" t="s">
        <v>98</v>
      </c>
      <c r="D46" s="98" t="s">
        <v>739</v>
      </c>
      <c r="E46" s="98" t="s">
        <v>685</v>
      </c>
      <c r="F46" s="76" t="s">
        <v>64</v>
      </c>
      <c r="G46" s="76" t="s">
        <v>64</v>
      </c>
      <c r="H46" s="76" t="s">
        <v>64</v>
      </c>
      <c r="I46" s="77">
        <f t="shared" si="2"/>
        <v>0</v>
      </c>
      <c r="J46" s="78"/>
    </row>
    <row r="47" spans="1:10" s="84" customFormat="1">
      <c r="A47" s="98">
        <f t="shared" ca="1" si="1"/>
        <v>43</v>
      </c>
      <c r="B47" s="98" t="s">
        <v>725</v>
      </c>
      <c r="C47" s="98" t="s">
        <v>98</v>
      </c>
      <c r="D47" s="98" t="s">
        <v>740</v>
      </c>
      <c r="E47" s="98" t="s">
        <v>686</v>
      </c>
      <c r="F47" s="76" t="s">
        <v>64</v>
      </c>
      <c r="G47" s="76" t="s">
        <v>64</v>
      </c>
      <c r="H47" s="76" t="s">
        <v>64</v>
      </c>
      <c r="I47" s="77">
        <f t="shared" si="2"/>
        <v>0</v>
      </c>
      <c r="J47" s="78"/>
    </row>
    <row r="48" spans="1:10" s="84" customFormat="1">
      <c r="A48" s="98">
        <f t="shared" ca="1" si="1"/>
        <v>44</v>
      </c>
      <c r="B48" s="98" t="s">
        <v>726</v>
      </c>
      <c r="C48" s="98" t="s">
        <v>98</v>
      </c>
      <c r="D48" s="98" t="s">
        <v>655</v>
      </c>
      <c r="E48" s="98" t="s">
        <v>687</v>
      </c>
      <c r="F48" s="76" t="s">
        <v>64</v>
      </c>
      <c r="G48" s="76" t="s">
        <v>64</v>
      </c>
      <c r="H48" s="76" t="s">
        <v>64</v>
      </c>
      <c r="I48" s="77">
        <f t="shared" si="2"/>
        <v>0</v>
      </c>
      <c r="J48" s="78"/>
    </row>
    <row r="49" spans="1:10" s="84" customFormat="1">
      <c r="A49" s="98">
        <f t="shared" ca="1" si="1"/>
        <v>45</v>
      </c>
      <c r="B49" s="98" t="s">
        <v>727</v>
      </c>
      <c r="C49" s="98" t="s">
        <v>98</v>
      </c>
      <c r="D49" s="98" t="s">
        <v>741</v>
      </c>
      <c r="E49" s="98" t="s">
        <v>688</v>
      </c>
      <c r="F49" s="76" t="s">
        <v>64</v>
      </c>
      <c r="G49" s="76" t="s">
        <v>64</v>
      </c>
      <c r="H49" s="76" t="s">
        <v>64</v>
      </c>
      <c r="I49" s="77">
        <f t="shared" si="2"/>
        <v>0</v>
      </c>
      <c r="J49" s="78"/>
    </row>
    <row r="50" spans="1:10" s="84" customFormat="1">
      <c r="A50" s="98">
        <f t="shared" ca="1" si="1"/>
        <v>46</v>
      </c>
      <c r="B50" s="98" t="s">
        <v>728</v>
      </c>
      <c r="C50" s="98" t="s">
        <v>98</v>
      </c>
      <c r="D50" s="98" t="s">
        <v>742</v>
      </c>
      <c r="E50" s="98" t="s">
        <v>1155</v>
      </c>
      <c r="F50" s="76" t="s">
        <v>64</v>
      </c>
      <c r="G50" s="76" t="s">
        <v>64</v>
      </c>
      <c r="H50" s="76" t="s">
        <v>64</v>
      </c>
      <c r="I50" s="77">
        <f t="shared" si="2"/>
        <v>0</v>
      </c>
      <c r="J50" s="78"/>
    </row>
    <row r="51" spans="1:10" s="84" customFormat="1">
      <c r="A51" s="98">
        <f t="shared" ca="1" si="1"/>
        <v>47</v>
      </c>
      <c r="B51" s="98" t="s">
        <v>729</v>
      </c>
      <c r="C51" s="98" t="s">
        <v>98</v>
      </c>
      <c r="D51" s="98" t="s">
        <v>743</v>
      </c>
      <c r="E51" s="98" t="s">
        <v>1186</v>
      </c>
      <c r="F51" s="76" t="s">
        <v>64</v>
      </c>
      <c r="G51" s="76" t="s">
        <v>64</v>
      </c>
      <c r="H51" s="76" t="s">
        <v>64</v>
      </c>
      <c r="I51" s="77">
        <f t="shared" si="2"/>
        <v>0</v>
      </c>
      <c r="J51" s="78"/>
    </row>
    <row r="52" spans="1:10" s="84" customFormat="1">
      <c r="A52" s="98">
        <f t="shared" ca="1" si="1"/>
        <v>48</v>
      </c>
      <c r="B52" s="98" t="s">
        <v>730</v>
      </c>
      <c r="C52" s="98" t="s">
        <v>98</v>
      </c>
      <c r="D52" s="98" t="s">
        <v>656</v>
      </c>
      <c r="E52" s="98" t="s">
        <v>689</v>
      </c>
      <c r="F52" s="76" t="s">
        <v>64</v>
      </c>
      <c r="G52" s="76" t="s">
        <v>64</v>
      </c>
      <c r="H52" s="76" t="s">
        <v>64</v>
      </c>
      <c r="I52" s="77">
        <f t="shared" si="2"/>
        <v>0</v>
      </c>
      <c r="J52" s="78"/>
    </row>
    <row r="53" spans="1:10" s="84" customFormat="1">
      <c r="A53" s="98">
        <f t="shared" ca="1" si="1"/>
        <v>49</v>
      </c>
      <c r="B53" s="98" t="s">
        <v>731</v>
      </c>
      <c r="C53" s="98" t="s">
        <v>110</v>
      </c>
      <c r="D53" s="98" t="s">
        <v>153</v>
      </c>
      <c r="E53" s="98" t="s">
        <v>690</v>
      </c>
      <c r="F53" s="76" t="s">
        <v>64</v>
      </c>
      <c r="G53" s="76" t="s">
        <v>64</v>
      </c>
      <c r="H53" s="76" t="s">
        <v>64</v>
      </c>
      <c r="I53" s="77">
        <f t="shared" si="2"/>
        <v>0</v>
      </c>
      <c r="J53" s="78"/>
    </row>
    <row r="54" spans="1:10" s="84" customFormat="1">
      <c r="A54" s="98">
        <f t="shared" ca="1" si="1"/>
        <v>50</v>
      </c>
      <c r="B54" s="98" t="s">
        <v>732</v>
      </c>
      <c r="C54" s="98" t="s">
        <v>110</v>
      </c>
      <c r="D54" s="98" t="s">
        <v>163</v>
      </c>
      <c r="E54" s="98" t="s">
        <v>691</v>
      </c>
      <c r="F54" s="76" t="s">
        <v>64</v>
      </c>
      <c r="G54" s="76" t="s">
        <v>64</v>
      </c>
      <c r="H54" s="76" t="s">
        <v>64</v>
      </c>
      <c r="I54" s="77">
        <f t="shared" si="2"/>
        <v>0</v>
      </c>
      <c r="J54" s="78"/>
    </row>
    <row r="55" spans="1:10" s="84" customFormat="1">
      <c r="A55" s="98">
        <f t="shared" ca="1" si="1"/>
        <v>51</v>
      </c>
      <c r="B55" s="98" t="s">
        <v>733</v>
      </c>
      <c r="C55" s="98" t="s">
        <v>110</v>
      </c>
      <c r="D55" s="98" t="s">
        <v>739</v>
      </c>
      <c r="E55" s="98" t="s">
        <v>692</v>
      </c>
      <c r="F55" s="76" t="s">
        <v>64</v>
      </c>
      <c r="G55" s="76" t="s">
        <v>64</v>
      </c>
      <c r="H55" s="76" t="s">
        <v>64</v>
      </c>
      <c r="I55" s="77">
        <f t="shared" si="2"/>
        <v>0</v>
      </c>
      <c r="J55" s="78"/>
    </row>
    <row r="56" spans="1:10" s="84" customFormat="1">
      <c r="A56" s="98">
        <f t="shared" ca="1" si="1"/>
        <v>52</v>
      </c>
      <c r="B56" s="98" t="s">
        <v>734</v>
      </c>
      <c r="C56" s="98" t="s">
        <v>110</v>
      </c>
      <c r="D56" s="98" t="s">
        <v>740</v>
      </c>
      <c r="E56" s="98" t="s">
        <v>693</v>
      </c>
      <c r="F56" s="76" t="s">
        <v>64</v>
      </c>
      <c r="G56" s="76" t="s">
        <v>64</v>
      </c>
      <c r="H56" s="76" t="s">
        <v>64</v>
      </c>
      <c r="I56" s="77">
        <f t="shared" si="2"/>
        <v>0</v>
      </c>
      <c r="J56" s="78"/>
    </row>
    <row r="57" spans="1:10" s="84" customFormat="1">
      <c r="A57" s="98">
        <f t="shared" ca="1" si="1"/>
        <v>53</v>
      </c>
      <c r="B57" s="98" t="s">
        <v>735</v>
      </c>
      <c r="C57" s="98" t="s">
        <v>110</v>
      </c>
      <c r="D57" s="98" t="s">
        <v>655</v>
      </c>
      <c r="E57" s="98" t="s">
        <v>694</v>
      </c>
      <c r="F57" s="76" t="s">
        <v>64</v>
      </c>
      <c r="G57" s="76" t="s">
        <v>64</v>
      </c>
      <c r="H57" s="76" t="s">
        <v>64</v>
      </c>
      <c r="I57" s="77">
        <f t="shared" si="2"/>
        <v>0</v>
      </c>
      <c r="J57" s="78"/>
    </row>
    <row r="58" spans="1:10" s="84" customFormat="1">
      <c r="A58" s="98">
        <f t="shared" ca="1" si="1"/>
        <v>54</v>
      </c>
      <c r="B58" s="98" t="s">
        <v>736</v>
      </c>
      <c r="C58" s="98" t="s">
        <v>110</v>
      </c>
      <c r="D58" s="98" t="s">
        <v>741</v>
      </c>
      <c r="E58" s="98" t="s">
        <v>695</v>
      </c>
      <c r="F58" s="76" t="s">
        <v>64</v>
      </c>
      <c r="G58" s="76" t="s">
        <v>64</v>
      </c>
      <c r="H58" s="76" t="s">
        <v>64</v>
      </c>
      <c r="I58" s="77">
        <f t="shared" si="2"/>
        <v>0</v>
      </c>
      <c r="J58" s="78"/>
    </row>
    <row r="59" spans="1:10" s="84" customFormat="1">
      <c r="A59" s="98">
        <f t="shared" ca="1" si="1"/>
        <v>55</v>
      </c>
      <c r="B59" s="98" t="s">
        <v>737</v>
      </c>
      <c r="C59" s="98" t="s">
        <v>111</v>
      </c>
      <c r="D59" s="98" t="s">
        <v>127</v>
      </c>
      <c r="E59" s="98" t="s">
        <v>696</v>
      </c>
      <c r="F59" s="76" t="s">
        <v>64</v>
      </c>
      <c r="G59" s="76" t="s">
        <v>64</v>
      </c>
      <c r="H59" s="76" t="s">
        <v>64</v>
      </c>
      <c r="I59" s="77">
        <f t="shared" si="2"/>
        <v>0</v>
      </c>
      <c r="J59" s="78"/>
    </row>
    <row r="60" spans="1:10" s="84" customFormat="1">
      <c r="A60" s="98">
        <f t="shared" ca="1" si="1"/>
        <v>56</v>
      </c>
      <c r="B60" s="98" t="s">
        <v>738</v>
      </c>
      <c r="C60" s="98" t="s">
        <v>113</v>
      </c>
      <c r="D60" s="98" t="s">
        <v>127</v>
      </c>
      <c r="E60" s="98" t="s">
        <v>697</v>
      </c>
      <c r="F60" s="76" t="s">
        <v>64</v>
      </c>
      <c r="G60" s="76" t="s">
        <v>64</v>
      </c>
      <c r="H60" s="76" t="s">
        <v>64</v>
      </c>
      <c r="I60" s="77">
        <f t="shared" si="2"/>
        <v>0</v>
      </c>
      <c r="J60" s="78"/>
    </row>
    <row r="61" spans="1:10" s="84" customFormat="1">
      <c r="A61" s="98">
        <f t="shared" ca="1" si="1"/>
        <v>57</v>
      </c>
      <c r="B61" s="98"/>
      <c r="C61" s="98" t="s">
        <v>71</v>
      </c>
      <c r="D61" s="98" t="s">
        <v>127</v>
      </c>
      <c r="E61" s="98" t="s">
        <v>1309</v>
      </c>
      <c r="F61" s="76" t="s">
        <v>64</v>
      </c>
      <c r="G61" s="76" t="s">
        <v>64</v>
      </c>
      <c r="H61" s="76" t="s">
        <v>64</v>
      </c>
      <c r="I61" s="77">
        <f t="shared" si="2"/>
        <v>0</v>
      </c>
      <c r="J61" s="78"/>
    </row>
    <row r="62" spans="1:10" s="84" customFormat="1">
      <c r="A62" s="98">
        <f t="shared" ca="1" si="1"/>
        <v>58</v>
      </c>
      <c r="B62" s="98"/>
      <c r="C62" s="98" t="s">
        <v>72</v>
      </c>
      <c r="D62" s="98" t="s">
        <v>127</v>
      </c>
      <c r="E62" s="98" t="s">
        <v>1310</v>
      </c>
      <c r="F62" s="76" t="s">
        <v>64</v>
      </c>
      <c r="G62" s="76" t="s">
        <v>64</v>
      </c>
      <c r="H62" s="76" t="s">
        <v>64</v>
      </c>
      <c r="I62" s="77">
        <f t="shared" si="2"/>
        <v>0</v>
      </c>
      <c r="J62" s="78"/>
    </row>
    <row r="63" spans="1:10" s="84" customFormat="1">
      <c r="A63" s="98">
        <f t="shared" ca="1" si="1"/>
        <v>59</v>
      </c>
      <c r="B63" s="98"/>
      <c r="C63" s="98" t="s">
        <v>73</v>
      </c>
      <c r="D63" s="98" t="s">
        <v>127</v>
      </c>
      <c r="E63" s="98" t="s">
        <v>1156</v>
      </c>
      <c r="F63" s="76" t="s">
        <v>64</v>
      </c>
      <c r="G63" s="76" t="s">
        <v>64</v>
      </c>
      <c r="H63" s="76" t="s">
        <v>64</v>
      </c>
      <c r="I63" s="77">
        <f t="shared" si="2"/>
        <v>0</v>
      </c>
      <c r="J63" s="78"/>
    </row>
    <row r="64" spans="1:10" s="84" customFormat="1">
      <c r="A64" s="98">
        <f t="shared" ca="1" si="1"/>
        <v>60</v>
      </c>
      <c r="B64" s="98"/>
      <c r="C64" s="98" t="s">
        <v>74</v>
      </c>
      <c r="D64" s="98" t="s">
        <v>127</v>
      </c>
      <c r="E64" s="98" t="s">
        <v>1310</v>
      </c>
      <c r="F64" s="76" t="s">
        <v>64</v>
      </c>
      <c r="G64" s="76" t="s">
        <v>64</v>
      </c>
      <c r="H64" s="76" t="s">
        <v>64</v>
      </c>
      <c r="I64" s="77">
        <f t="shared" si="2"/>
        <v>0</v>
      </c>
      <c r="J64" s="78"/>
    </row>
    <row r="65" spans="1:10" s="84" customFormat="1">
      <c r="A65" s="98">
        <f t="shared" ca="1" si="1"/>
        <v>61</v>
      </c>
      <c r="B65" s="98"/>
      <c r="C65" s="98" t="s">
        <v>75</v>
      </c>
      <c r="D65" s="98" t="s">
        <v>127</v>
      </c>
      <c r="E65" s="98" t="s">
        <v>1310</v>
      </c>
      <c r="F65" s="76" t="s">
        <v>64</v>
      </c>
      <c r="G65" s="76" t="s">
        <v>64</v>
      </c>
      <c r="H65" s="76" t="s">
        <v>64</v>
      </c>
      <c r="I65" s="77">
        <f t="shared" si="2"/>
        <v>0</v>
      </c>
      <c r="J65" s="78"/>
    </row>
    <row r="66" spans="1:10" s="84" customFormat="1">
      <c r="A66" s="98">
        <f t="shared" ref="A66:A83" ca="1" si="3">IF(INDIRECT(ADDRESS(ROW(),COLUMN()+4)) = "","",INDIRECT(ADDRESS(ROW()-1,COLUMN()))+1)</f>
        <v>62</v>
      </c>
      <c r="B66" s="98"/>
      <c r="C66" s="98" t="s">
        <v>76</v>
      </c>
      <c r="D66" s="98" t="s">
        <v>127</v>
      </c>
      <c r="E66" s="98" t="s">
        <v>1156</v>
      </c>
      <c r="F66" s="76" t="s">
        <v>64</v>
      </c>
      <c r="G66" s="76" t="s">
        <v>64</v>
      </c>
      <c r="H66" s="76" t="s">
        <v>64</v>
      </c>
      <c r="I66" s="77">
        <f t="shared" si="2"/>
        <v>0</v>
      </c>
      <c r="J66" s="78"/>
    </row>
    <row r="67" spans="1:10" s="84" customFormat="1">
      <c r="A67" s="98">
        <f t="shared" ca="1" si="3"/>
        <v>63</v>
      </c>
      <c r="B67" s="98"/>
      <c r="C67" s="98" t="s">
        <v>65</v>
      </c>
      <c r="D67" s="98" t="s">
        <v>153</v>
      </c>
      <c r="E67" s="98" t="s">
        <v>698</v>
      </c>
      <c r="F67" s="76" t="s">
        <v>64</v>
      </c>
      <c r="G67" s="76" t="s">
        <v>64</v>
      </c>
      <c r="H67" s="76" t="s">
        <v>64</v>
      </c>
      <c r="I67" s="77">
        <f t="shared" si="2"/>
        <v>0</v>
      </c>
      <c r="J67" s="78"/>
    </row>
    <row r="68" spans="1:10" s="84" customFormat="1">
      <c r="A68" s="98">
        <f t="shared" ca="1" si="3"/>
        <v>64</v>
      </c>
      <c r="B68" s="98"/>
      <c r="C68" s="98" t="s">
        <v>65</v>
      </c>
      <c r="D68" s="98" t="s">
        <v>163</v>
      </c>
      <c r="E68" s="98" t="s">
        <v>699</v>
      </c>
      <c r="F68" s="76" t="s">
        <v>64</v>
      </c>
      <c r="G68" s="76" t="s">
        <v>64</v>
      </c>
      <c r="H68" s="76" t="s">
        <v>64</v>
      </c>
      <c r="I68" s="77">
        <f t="shared" si="2"/>
        <v>0</v>
      </c>
      <c r="J68" s="78"/>
    </row>
    <row r="69" spans="1:10" s="84" customFormat="1">
      <c r="A69" s="98">
        <f t="shared" ca="1" si="3"/>
        <v>65</v>
      </c>
      <c r="B69" s="98"/>
      <c r="C69" s="98" t="s">
        <v>66</v>
      </c>
      <c r="D69" s="98" t="s">
        <v>127</v>
      </c>
      <c r="E69" s="98" t="s">
        <v>1157</v>
      </c>
      <c r="F69" s="76" t="s">
        <v>64</v>
      </c>
      <c r="G69" s="76" t="s">
        <v>64</v>
      </c>
      <c r="H69" s="76" t="s">
        <v>64</v>
      </c>
      <c r="I69" s="77">
        <f t="shared" si="2"/>
        <v>0</v>
      </c>
      <c r="J69" s="78"/>
    </row>
    <row r="70" spans="1:10" s="84" customFormat="1">
      <c r="A70" s="98">
        <f t="shared" ca="1" si="3"/>
        <v>66</v>
      </c>
      <c r="B70" s="98"/>
      <c r="C70" s="98" t="s">
        <v>66</v>
      </c>
      <c r="D70" s="98" t="s">
        <v>125</v>
      </c>
      <c r="E70" s="98" t="s">
        <v>1157</v>
      </c>
      <c r="F70" s="76" t="s">
        <v>64</v>
      </c>
      <c r="G70" s="76" t="s">
        <v>64</v>
      </c>
      <c r="H70" s="76" t="s">
        <v>64</v>
      </c>
      <c r="I70" s="77">
        <f t="shared" ref="I70:I83" si="4">(IF(F70="да",1,0)+IF(G70="да",1,0)+IF(H70="да",1,0))/3</f>
        <v>0</v>
      </c>
      <c r="J70" s="78"/>
    </row>
    <row r="71" spans="1:10" s="84" customFormat="1">
      <c r="A71" s="98">
        <f t="shared" ca="1" si="3"/>
        <v>67</v>
      </c>
      <c r="B71" s="98"/>
      <c r="C71" s="98" t="s">
        <v>66</v>
      </c>
      <c r="D71" s="98" t="s">
        <v>126</v>
      </c>
      <c r="E71" s="98" t="s">
        <v>1158</v>
      </c>
      <c r="F71" s="76" t="s">
        <v>64</v>
      </c>
      <c r="G71" s="76" t="s">
        <v>64</v>
      </c>
      <c r="H71" s="76" t="s">
        <v>64</v>
      </c>
      <c r="I71" s="77">
        <f t="shared" si="4"/>
        <v>0</v>
      </c>
      <c r="J71" s="78"/>
    </row>
    <row r="72" spans="1:10" s="84" customFormat="1">
      <c r="A72" s="98">
        <f t="shared" ca="1" si="3"/>
        <v>68</v>
      </c>
      <c r="B72" s="98"/>
      <c r="C72" s="98" t="s">
        <v>66</v>
      </c>
      <c r="D72" s="98" t="s">
        <v>124</v>
      </c>
      <c r="E72" s="98" t="s">
        <v>1159</v>
      </c>
      <c r="F72" s="76" t="s">
        <v>64</v>
      </c>
      <c r="G72" s="76" t="s">
        <v>64</v>
      </c>
      <c r="H72" s="76" t="s">
        <v>64</v>
      </c>
      <c r="I72" s="77">
        <f t="shared" si="4"/>
        <v>0</v>
      </c>
      <c r="J72" s="78"/>
    </row>
    <row r="73" spans="1:10" s="84" customFormat="1">
      <c r="A73" s="98">
        <f t="shared" ca="1" si="3"/>
        <v>69</v>
      </c>
      <c r="B73" s="98"/>
      <c r="C73" s="98" t="s">
        <v>138</v>
      </c>
      <c r="D73" s="98" t="s">
        <v>127</v>
      </c>
      <c r="E73" s="98" t="s">
        <v>1157</v>
      </c>
      <c r="F73" s="76" t="s">
        <v>64</v>
      </c>
      <c r="G73" s="76" t="s">
        <v>64</v>
      </c>
      <c r="H73" s="76" t="s">
        <v>64</v>
      </c>
      <c r="I73" s="77">
        <f t="shared" si="4"/>
        <v>0</v>
      </c>
      <c r="J73" s="78"/>
    </row>
    <row r="74" spans="1:10" s="84" customFormat="1">
      <c r="A74" s="98">
        <f t="shared" ca="1" si="3"/>
        <v>70</v>
      </c>
      <c r="B74" s="98"/>
      <c r="C74" s="98" t="s">
        <v>138</v>
      </c>
      <c r="D74" s="98" t="s">
        <v>125</v>
      </c>
      <c r="E74" s="98" t="s">
        <v>1157</v>
      </c>
      <c r="F74" s="76" t="s">
        <v>64</v>
      </c>
      <c r="G74" s="76" t="s">
        <v>64</v>
      </c>
      <c r="H74" s="76" t="s">
        <v>64</v>
      </c>
      <c r="I74" s="77">
        <f t="shared" si="4"/>
        <v>0</v>
      </c>
      <c r="J74" s="78"/>
    </row>
    <row r="75" spans="1:10" s="84" customFormat="1">
      <c r="A75" s="98">
        <f t="shared" ca="1" si="3"/>
        <v>71</v>
      </c>
      <c r="B75" s="98"/>
      <c r="C75" s="98" t="s">
        <v>138</v>
      </c>
      <c r="D75" s="98" t="s">
        <v>126</v>
      </c>
      <c r="E75" s="98" t="s">
        <v>1158</v>
      </c>
      <c r="F75" s="76" t="s">
        <v>64</v>
      </c>
      <c r="G75" s="76" t="s">
        <v>64</v>
      </c>
      <c r="H75" s="76" t="s">
        <v>64</v>
      </c>
      <c r="I75" s="77">
        <f t="shared" si="4"/>
        <v>0</v>
      </c>
      <c r="J75" s="78"/>
    </row>
    <row r="76" spans="1:10" s="84" customFormat="1">
      <c r="A76" s="98">
        <f t="shared" ca="1" si="3"/>
        <v>72</v>
      </c>
      <c r="B76" s="98"/>
      <c r="C76" s="98" t="s">
        <v>138</v>
      </c>
      <c r="D76" s="98" t="s">
        <v>124</v>
      </c>
      <c r="E76" s="98" t="s">
        <v>1159</v>
      </c>
      <c r="F76" s="76" t="s">
        <v>64</v>
      </c>
      <c r="G76" s="76" t="s">
        <v>64</v>
      </c>
      <c r="H76" s="76" t="s">
        <v>64</v>
      </c>
      <c r="I76" s="77">
        <f t="shared" si="4"/>
        <v>0</v>
      </c>
      <c r="J76" s="78"/>
    </row>
    <row r="77" spans="1:10" s="84" customFormat="1">
      <c r="A77" s="98">
        <f t="shared" ca="1" si="3"/>
        <v>73</v>
      </c>
      <c r="B77" s="98"/>
      <c r="C77" s="98" t="s">
        <v>139</v>
      </c>
      <c r="D77" s="98" t="s">
        <v>127</v>
      </c>
      <c r="E77" s="98" t="s">
        <v>1160</v>
      </c>
      <c r="F77" s="76" t="s">
        <v>64</v>
      </c>
      <c r="G77" s="76" t="s">
        <v>64</v>
      </c>
      <c r="H77" s="76" t="s">
        <v>64</v>
      </c>
      <c r="I77" s="77">
        <f t="shared" si="4"/>
        <v>0</v>
      </c>
      <c r="J77" s="78"/>
    </row>
    <row r="78" spans="1:10" s="84" customFormat="1">
      <c r="A78" s="98">
        <f t="shared" ca="1" si="3"/>
        <v>74</v>
      </c>
      <c r="B78" s="98"/>
      <c r="C78" s="98" t="s">
        <v>139</v>
      </c>
      <c r="D78" s="98" t="s">
        <v>125</v>
      </c>
      <c r="E78" s="98" t="s">
        <v>1160</v>
      </c>
      <c r="F78" s="76" t="s">
        <v>64</v>
      </c>
      <c r="G78" s="76" t="s">
        <v>64</v>
      </c>
      <c r="H78" s="76" t="s">
        <v>64</v>
      </c>
      <c r="I78" s="77">
        <f t="shared" si="4"/>
        <v>0</v>
      </c>
      <c r="J78" s="78"/>
    </row>
    <row r="79" spans="1:10" s="84" customFormat="1">
      <c r="A79" s="98">
        <f t="shared" ca="1" si="3"/>
        <v>75</v>
      </c>
      <c r="B79" s="98"/>
      <c r="C79" s="98" t="s">
        <v>139</v>
      </c>
      <c r="D79" s="98" t="s">
        <v>126</v>
      </c>
      <c r="E79" s="98" t="s">
        <v>700</v>
      </c>
      <c r="F79" s="76" t="s">
        <v>64</v>
      </c>
      <c r="G79" s="76" t="s">
        <v>64</v>
      </c>
      <c r="H79" s="76" t="s">
        <v>64</v>
      </c>
      <c r="I79" s="77">
        <f t="shared" si="4"/>
        <v>0</v>
      </c>
      <c r="J79" s="78"/>
    </row>
    <row r="80" spans="1:10" s="84" customFormat="1">
      <c r="A80" s="98">
        <f t="shared" ca="1" si="3"/>
        <v>76</v>
      </c>
      <c r="B80" s="98"/>
      <c r="C80" s="98" t="s">
        <v>139</v>
      </c>
      <c r="D80" s="98" t="s">
        <v>124</v>
      </c>
      <c r="E80" s="98" t="s">
        <v>1161</v>
      </c>
      <c r="F80" s="76" t="s">
        <v>64</v>
      </c>
      <c r="G80" s="76" t="s">
        <v>64</v>
      </c>
      <c r="H80" s="76" t="s">
        <v>64</v>
      </c>
      <c r="I80" s="77">
        <f t="shared" si="4"/>
        <v>0</v>
      </c>
      <c r="J80" s="78"/>
    </row>
    <row r="81" spans="1:10" s="84" customFormat="1">
      <c r="A81" s="98">
        <f t="shared" ca="1" si="3"/>
        <v>77</v>
      </c>
      <c r="B81" s="98"/>
      <c r="C81" s="98" t="s">
        <v>139</v>
      </c>
      <c r="D81" s="98" t="s">
        <v>123</v>
      </c>
      <c r="E81" s="98" t="s">
        <v>1161</v>
      </c>
      <c r="F81" s="76" t="s">
        <v>64</v>
      </c>
      <c r="G81" s="76" t="s">
        <v>64</v>
      </c>
      <c r="H81" s="76" t="s">
        <v>64</v>
      </c>
      <c r="I81" s="77">
        <f t="shared" si="4"/>
        <v>0</v>
      </c>
      <c r="J81" s="78"/>
    </row>
    <row r="82" spans="1:10" s="84" customFormat="1">
      <c r="A82" s="98">
        <f t="shared" ca="1" si="3"/>
        <v>78</v>
      </c>
      <c r="B82" s="98"/>
      <c r="C82" s="98" t="s">
        <v>139</v>
      </c>
      <c r="D82" s="98" t="s">
        <v>129</v>
      </c>
      <c r="E82" s="98" t="s">
        <v>701</v>
      </c>
      <c r="F82" s="76" t="s">
        <v>64</v>
      </c>
      <c r="G82" s="76" t="s">
        <v>64</v>
      </c>
      <c r="H82" s="76" t="s">
        <v>64</v>
      </c>
      <c r="I82" s="77">
        <f t="shared" si="4"/>
        <v>0</v>
      </c>
      <c r="J82" s="78"/>
    </row>
    <row r="83" spans="1:10" s="84" customFormat="1">
      <c r="A83" s="98">
        <f t="shared" ca="1" si="3"/>
        <v>79</v>
      </c>
      <c r="B83" s="98"/>
      <c r="C83" s="98" t="s">
        <v>139</v>
      </c>
      <c r="D83" s="98" t="s">
        <v>130</v>
      </c>
      <c r="E83" s="98" t="s">
        <v>702</v>
      </c>
      <c r="F83" s="76" t="s">
        <v>64</v>
      </c>
      <c r="G83" s="76" t="s">
        <v>64</v>
      </c>
      <c r="H83" s="76" t="s">
        <v>64</v>
      </c>
      <c r="I83" s="77">
        <f t="shared" si="4"/>
        <v>0</v>
      </c>
      <c r="J83" s="78"/>
    </row>
  </sheetData>
  <autoFilter ref="A4:H83">
    <sortState ref="A5:H181">
      <sortCondition ref="E4:E181"/>
    </sortState>
  </autoFilter>
  <mergeCells count="6">
    <mergeCell ref="A1:E1"/>
    <mergeCell ref="I1:I3"/>
    <mergeCell ref="J1:J3"/>
    <mergeCell ref="A2:E2"/>
    <mergeCell ref="K2:N3"/>
    <mergeCell ref="A3:E3"/>
  </mergeCells>
  <conditionalFormatting sqref="I6:I83 F5:H83">
    <cfRule type="expression" dxfId="23" priority="10">
      <formula>$I5&gt;67%</formula>
    </cfRule>
    <cfRule type="expression" dxfId="22" priority="11">
      <formula>$I5&gt;34%</formula>
    </cfRule>
    <cfRule type="expression" dxfId="21" priority="12">
      <formula>$I5&gt;1%</formula>
    </cfRule>
  </conditionalFormatting>
  <conditionalFormatting sqref="I5">
    <cfRule type="expression" dxfId="20" priority="16">
      <formula>$I5&gt;67%</formula>
    </cfRule>
    <cfRule type="expression" dxfId="19" priority="17">
      <formula>$I5&gt;34%</formula>
    </cfRule>
    <cfRule type="expression" dxfId="18" priority="18">
      <formula>$I5&gt;1%</formula>
    </cfRule>
  </conditionalFormatting>
  <dataValidations count="1">
    <dataValidation type="list" errorStyle="information" allowBlank="1" showInputMessage="1" showErrorMessage="1" sqref="F5:H83">
      <formula1>"да,нет"</formula1>
    </dataValidation>
  </dataValidations>
  <hyperlinks>
    <hyperlink ref="K2:N3" location="Готовность!A1" display="Готовность"/>
  </hyperlink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R76"/>
  <sheetViews>
    <sheetView topLeftCell="A52" workbookViewId="0">
      <selection activeCell="E17" sqref="E17"/>
    </sheetView>
  </sheetViews>
  <sheetFormatPr defaultColWidth="9.109375" defaultRowHeight="14.4"/>
  <cols>
    <col min="1" max="1" width="5.5546875" style="80" bestFit="1" customWidth="1"/>
    <col min="2" max="2" width="11.6640625" style="80" bestFit="1" customWidth="1"/>
    <col min="3" max="3" width="11.88671875" style="80" bestFit="1" customWidth="1"/>
    <col min="4" max="4" width="13.109375" style="80" bestFit="1" customWidth="1"/>
    <col min="5" max="5" width="132.6640625" style="80" bestFit="1" customWidth="1"/>
    <col min="6" max="7" width="11" style="83" bestFit="1" customWidth="1"/>
    <col min="8" max="8" width="7.109375" style="83" bestFit="1" customWidth="1"/>
    <col min="9" max="9" width="10" style="83" bestFit="1" customWidth="1"/>
    <col min="10" max="10" width="12.5546875" style="83" bestFit="1" customWidth="1"/>
    <col min="11" max="11" width="10" style="83" bestFit="1" customWidth="1"/>
    <col min="12" max="12" width="7.109375" style="83" bestFit="1" customWidth="1"/>
    <col min="13" max="13" width="11.5546875" style="83" bestFit="1" customWidth="1"/>
    <col min="14" max="14" width="3" style="83" bestFit="1" customWidth="1"/>
    <col min="15" max="15" width="29.6640625" style="83" customWidth="1"/>
    <col min="16" max="16384" width="9.109375" style="83"/>
  </cols>
  <sheetData>
    <row r="1" spans="1:18" ht="43.8" thickBot="1">
      <c r="A1" s="125" t="s">
        <v>7</v>
      </c>
      <c r="B1" s="126"/>
      <c r="C1" s="126"/>
      <c r="D1" s="126"/>
      <c r="E1" s="127"/>
      <c r="F1" s="34" t="s">
        <v>10</v>
      </c>
      <c r="G1" s="34" t="s">
        <v>11</v>
      </c>
      <c r="H1" s="33" t="s">
        <v>3</v>
      </c>
      <c r="I1" s="128" t="s">
        <v>12</v>
      </c>
      <c r="J1" s="117" t="s">
        <v>13</v>
      </c>
      <c r="K1" s="34" t="s">
        <v>14</v>
      </c>
      <c r="L1" s="2">
        <f>SUM(I5:$I$977) / N1</f>
        <v>0</v>
      </c>
      <c r="M1" s="34" t="s">
        <v>15</v>
      </c>
      <c r="N1" s="23">
        <f>COUNTA(E$5:E872)</f>
        <v>72</v>
      </c>
    </row>
    <row r="2" spans="1:18" ht="15" thickBot="1">
      <c r="A2" s="125" t="s">
        <v>8</v>
      </c>
      <c r="B2" s="126"/>
      <c r="C2" s="126"/>
      <c r="D2" s="126"/>
      <c r="E2" s="127"/>
      <c r="F2" s="1">
        <f>COUNTIF(F5:$F$977,"да")</f>
        <v>0</v>
      </c>
      <c r="G2" s="1">
        <f>COUNTIF(G5:$G$977,"да")</f>
        <v>0</v>
      </c>
      <c r="H2" s="1">
        <f>COUNTIF(H5:$H$977,"да")</f>
        <v>0</v>
      </c>
      <c r="I2" s="129"/>
      <c r="J2" s="131"/>
      <c r="K2" s="133" t="str">
        <f>HYPERLINK("[Готовность Самара 2.xlsx]'Готовность'!A1", "Готовность")</f>
        <v>Готовность</v>
      </c>
      <c r="L2" s="134"/>
      <c r="M2" s="134"/>
      <c r="N2" s="135"/>
    </row>
    <row r="3" spans="1:18" ht="15" thickBot="1">
      <c r="A3" s="125" t="s">
        <v>9</v>
      </c>
      <c r="B3" s="126"/>
      <c r="C3" s="126"/>
      <c r="D3" s="126"/>
      <c r="E3" s="127"/>
      <c r="F3" s="9">
        <f>F2/$N$1</f>
        <v>0</v>
      </c>
      <c r="G3" s="9">
        <f>G2/$N$1</f>
        <v>0</v>
      </c>
      <c r="H3" s="9">
        <f>H2/$N$1</f>
        <v>0</v>
      </c>
      <c r="I3" s="130"/>
      <c r="J3" s="132"/>
      <c r="K3" s="136"/>
      <c r="L3" s="137"/>
      <c r="M3" s="137"/>
      <c r="N3" s="138"/>
    </row>
    <row r="4" spans="1:18">
      <c r="A4" s="104">
        <v>0</v>
      </c>
      <c r="B4" s="74" t="s">
        <v>169</v>
      </c>
      <c r="C4" s="74" t="s">
        <v>170</v>
      </c>
      <c r="D4" s="74" t="s">
        <v>171</v>
      </c>
      <c r="E4" s="75"/>
      <c r="F4" s="27"/>
      <c r="G4" s="27"/>
      <c r="H4" s="27"/>
      <c r="I4" s="26"/>
      <c r="J4" s="28"/>
      <c r="K4" s="22"/>
      <c r="L4" s="22"/>
      <c r="M4" s="22"/>
      <c r="N4" s="22"/>
    </row>
    <row r="5" spans="1:18" s="16" customFormat="1">
      <c r="A5" s="98">
        <f ca="1">IF(INDIRECT(ADDRESS(ROW(),COLUMN()+4)) = "","",INDIRECT(ADDRESS(ROW()-1,COLUMN()))+1)</f>
        <v>1</v>
      </c>
      <c r="B5" s="98" t="s">
        <v>281</v>
      </c>
      <c r="C5" s="98" t="s">
        <v>81</v>
      </c>
      <c r="D5" s="98" t="s">
        <v>127</v>
      </c>
      <c r="E5" s="98" t="s">
        <v>744</v>
      </c>
      <c r="F5" s="76" t="s">
        <v>64</v>
      </c>
      <c r="G5" s="76" t="s">
        <v>64</v>
      </c>
      <c r="H5" s="76" t="s">
        <v>64</v>
      </c>
      <c r="I5" s="29">
        <f>(IF(F5="да",1,0)+IF(G5="да",1,0)+IF(H5="да",1,0))/3</f>
        <v>0</v>
      </c>
      <c r="J5" s="30" t="s">
        <v>16</v>
      </c>
      <c r="K5" s="31"/>
      <c r="L5" s="31"/>
      <c r="M5" s="31"/>
      <c r="N5" s="31"/>
    </row>
    <row r="6" spans="1:18">
      <c r="A6" s="98">
        <f ca="1">IF(INDIRECT(ADDRESS(ROW(),COLUMN()+4)) = "","",INDIRECT(ADDRESS(ROW()-1,COLUMN()))+1)</f>
        <v>2</v>
      </c>
      <c r="B6" s="98"/>
      <c r="C6" s="98" t="s">
        <v>81</v>
      </c>
      <c r="D6" s="98" t="s">
        <v>125</v>
      </c>
      <c r="E6" s="98" t="s">
        <v>1162</v>
      </c>
      <c r="F6" s="76" t="s">
        <v>64</v>
      </c>
      <c r="G6" s="76" t="s">
        <v>64</v>
      </c>
      <c r="H6" s="76" t="s">
        <v>64</v>
      </c>
      <c r="I6" s="106">
        <f>(IF(F6="да",1,0)+IF(G6="да",1,0)+IF(H6="да",1,0))/3</f>
        <v>0</v>
      </c>
      <c r="J6" s="107" t="s">
        <v>16</v>
      </c>
    </row>
    <row r="7" spans="1:18">
      <c r="A7" s="98">
        <f ca="1">IF(INDIRECT(ADDRESS(ROW(),COLUMN()+4)) = "","",INDIRECT(ADDRESS(ROW()-1,COLUMN()))+1)</f>
        <v>3</v>
      </c>
      <c r="B7" s="98" t="s">
        <v>283</v>
      </c>
      <c r="C7" s="98" t="s">
        <v>83</v>
      </c>
      <c r="D7" s="98" t="s">
        <v>127</v>
      </c>
      <c r="E7" s="98" t="s">
        <v>745</v>
      </c>
      <c r="F7" s="76" t="s">
        <v>64</v>
      </c>
      <c r="G7" s="76" t="s">
        <v>64</v>
      </c>
      <c r="H7" s="76" t="s">
        <v>64</v>
      </c>
      <c r="I7" s="108">
        <f>(IF(F7="да",1,0)+IF(G7="да",1,0)+IF(H7="да",1,0))/3</f>
        <v>0</v>
      </c>
      <c r="J7" s="78" t="s">
        <v>16</v>
      </c>
    </row>
    <row r="8" spans="1:18">
      <c r="A8" s="98">
        <f t="shared" ref="A8:A33" ca="1" si="0">IF(INDIRECT(ADDRESS(ROW(),COLUMN()+4)) = "","",INDIRECT(ADDRESS(ROW()-1,COLUMN()))+1)</f>
        <v>4</v>
      </c>
      <c r="B8" s="98"/>
      <c r="C8" s="98" t="s">
        <v>83</v>
      </c>
      <c r="D8" s="98" t="s">
        <v>125</v>
      </c>
      <c r="E8" s="98" t="s">
        <v>1162</v>
      </c>
      <c r="F8" s="76" t="s">
        <v>64</v>
      </c>
      <c r="G8" s="76" t="s">
        <v>64</v>
      </c>
      <c r="H8" s="76" t="s">
        <v>64</v>
      </c>
      <c r="I8" s="108">
        <f>(IF(F8="да",1,0)+IF(G8="да",1,0)+IF(H8="да",1,0))/3</f>
        <v>0</v>
      </c>
      <c r="J8" s="78" t="s">
        <v>16</v>
      </c>
    </row>
    <row r="9" spans="1:18">
      <c r="A9" s="98">
        <f t="shared" ca="1" si="0"/>
        <v>5</v>
      </c>
      <c r="B9" s="98" t="s">
        <v>287</v>
      </c>
      <c r="C9" s="98" t="s">
        <v>84</v>
      </c>
      <c r="D9" s="98" t="s">
        <v>127</v>
      </c>
      <c r="E9" s="98" t="s">
        <v>1163</v>
      </c>
      <c r="F9" s="76" t="s">
        <v>64</v>
      </c>
      <c r="G9" s="76" t="s">
        <v>64</v>
      </c>
      <c r="H9" s="76" t="s">
        <v>64</v>
      </c>
      <c r="I9" s="108">
        <f t="shared" ref="I9:I63" si="1">(IF(F9="да",1,0)+IF(G9="да",1,0)+IF(H9="да",1,0))/3</f>
        <v>0</v>
      </c>
      <c r="J9" s="78"/>
      <c r="M9" s="24"/>
      <c r="N9" s="24"/>
      <c r="O9" s="24"/>
      <c r="P9" s="24"/>
      <c r="Q9" s="24"/>
      <c r="R9" s="24"/>
    </row>
    <row r="10" spans="1:18">
      <c r="A10" s="98">
        <f t="shared" ca="1" si="0"/>
        <v>6</v>
      </c>
      <c r="B10" s="98" t="s">
        <v>288</v>
      </c>
      <c r="C10" s="98" t="s">
        <v>84</v>
      </c>
      <c r="D10" s="98" t="s">
        <v>125</v>
      </c>
      <c r="E10" s="98" t="s">
        <v>1164</v>
      </c>
      <c r="F10" s="76" t="s">
        <v>64</v>
      </c>
      <c r="G10" s="76" t="s">
        <v>64</v>
      </c>
      <c r="H10" s="76" t="s">
        <v>64</v>
      </c>
      <c r="I10" s="108">
        <f t="shared" si="1"/>
        <v>0</v>
      </c>
      <c r="J10" s="78"/>
      <c r="M10" s="24"/>
      <c r="N10" s="24"/>
      <c r="O10" s="24"/>
      <c r="P10" s="24"/>
      <c r="Q10" s="24"/>
      <c r="R10" s="24"/>
    </row>
    <row r="11" spans="1:18">
      <c r="A11" s="98">
        <f t="shared" ca="1" si="0"/>
        <v>7</v>
      </c>
      <c r="B11" s="98" t="s">
        <v>776</v>
      </c>
      <c r="C11" s="98" t="s">
        <v>84</v>
      </c>
      <c r="D11" s="98" t="s">
        <v>126</v>
      </c>
      <c r="E11" s="98" t="s">
        <v>1165</v>
      </c>
      <c r="F11" s="76" t="s">
        <v>64</v>
      </c>
      <c r="G11" s="76" t="s">
        <v>64</v>
      </c>
      <c r="H11" s="76" t="s">
        <v>64</v>
      </c>
      <c r="I11" s="108">
        <f t="shared" si="1"/>
        <v>0</v>
      </c>
      <c r="J11" s="78"/>
      <c r="M11" s="24"/>
      <c r="N11" s="24"/>
      <c r="O11" s="24"/>
      <c r="P11" s="24"/>
      <c r="Q11" s="24"/>
      <c r="R11" s="24"/>
    </row>
    <row r="12" spans="1:18">
      <c r="A12" s="98">
        <f t="shared" ca="1" si="0"/>
        <v>8</v>
      </c>
      <c r="B12" s="98" t="s">
        <v>276</v>
      </c>
      <c r="C12" s="98" t="s">
        <v>84</v>
      </c>
      <c r="D12" s="98" t="s">
        <v>124</v>
      </c>
      <c r="E12" s="98" t="s">
        <v>746</v>
      </c>
      <c r="F12" s="76" t="s">
        <v>64</v>
      </c>
      <c r="G12" s="76" t="s">
        <v>64</v>
      </c>
      <c r="H12" s="76" t="s">
        <v>64</v>
      </c>
      <c r="I12" s="108">
        <f t="shared" si="1"/>
        <v>0</v>
      </c>
      <c r="J12" s="78"/>
      <c r="M12" s="24"/>
      <c r="N12" s="24"/>
      <c r="O12" s="24"/>
      <c r="P12" s="24"/>
      <c r="Q12" s="24"/>
      <c r="R12" s="24"/>
    </row>
    <row r="13" spans="1:18">
      <c r="A13" s="98">
        <f t="shared" ca="1" si="0"/>
        <v>9</v>
      </c>
      <c r="B13" s="98" t="s">
        <v>277</v>
      </c>
      <c r="C13" s="98" t="s">
        <v>84</v>
      </c>
      <c r="D13" s="98" t="s">
        <v>123</v>
      </c>
      <c r="E13" s="98" t="s">
        <v>747</v>
      </c>
      <c r="F13" s="76" t="s">
        <v>64</v>
      </c>
      <c r="G13" s="76" t="s">
        <v>64</v>
      </c>
      <c r="H13" s="76" t="s">
        <v>64</v>
      </c>
      <c r="I13" s="108">
        <f t="shared" si="1"/>
        <v>0</v>
      </c>
      <c r="J13" s="78"/>
      <c r="M13" s="24"/>
      <c r="N13" s="24"/>
      <c r="O13" s="24"/>
      <c r="P13" s="24"/>
      <c r="Q13" s="24"/>
      <c r="R13" s="24"/>
    </row>
    <row r="14" spans="1:18">
      <c r="A14" s="98">
        <f t="shared" ca="1" si="0"/>
        <v>10</v>
      </c>
      <c r="B14" s="98" t="s">
        <v>290</v>
      </c>
      <c r="C14" s="98" t="s">
        <v>85</v>
      </c>
      <c r="D14" s="98" t="s">
        <v>127</v>
      </c>
      <c r="E14" s="98" t="s">
        <v>1187</v>
      </c>
      <c r="F14" s="76" t="s">
        <v>64</v>
      </c>
      <c r="G14" s="76" t="s">
        <v>64</v>
      </c>
      <c r="H14" s="76" t="s">
        <v>64</v>
      </c>
      <c r="I14" s="108">
        <f t="shared" si="1"/>
        <v>0</v>
      </c>
      <c r="J14" s="78"/>
      <c r="M14" s="24"/>
      <c r="N14" s="24"/>
      <c r="O14" s="24"/>
      <c r="P14" s="24"/>
      <c r="Q14" s="24"/>
      <c r="R14" s="24"/>
    </row>
    <row r="15" spans="1:18">
      <c r="A15" s="98">
        <f t="shared" ca="1" si="0"/>
        <v>11</v>
      </c>
      <c r="B15" s="98" t="s">
        <v>291</v>
      </c>
      <c r="C15" s="98" t="s">
        <v>85</v>
      </c>
      <c r="D15" s="98" t="s">
        <v>125</v>
      </c>
      <c r="E15" s="98" t="s">
        <v>748</v>
      </c>
      <c r="F15" s="76" t="s">
        <v>64</v>
      </c>
      <c r="G15" s="76" t="s">
        <v>64</v>
      </c>
      <c r="H15" s="76" t="s">
        <v>64</v>
      </c>
      <c r="I15" s="108">
        <f t="shared" si="1"/>
        <v>0</v>
      </c>
      <c r="J15" s="78"/>
      <c r="M15" s="24"/>
      <c r="N15" s="24"/>
      <c r="O15" s="24"/>
      <c r="P15" s="24"/>
      <c r="Q15" s="24"/>
      <c r="R15" s="24"/>
    </row>
    <row r="16" spans="1:18">
      <c r="A16" s="98">
        <f t="shared" ca="1" si="0"/>
        <v>12</v>
      </c>
      <c r="B16" s="98" t="s">
        <v>777</v>
      </c>
      <c r="C16" s="98" t="s">
        <v>85</v>
      </c>
      <c r="D16" s="98" t="s">
        <v>126</v>
      </c>
      <c r="E16" s="98" t="s">
        <v>1165</v>
      </c>
      <c r="F16" s="76" t="s">
        <v>64</v>
      </c>
      <c r="G16" s="76" t="s">
        <v>64</v>
      </c>
      <c r="H16" s="76" t="s">
        <v>64</v>
      </c>
      <c r="I16" s="108">
        <f t="shared" si="1"/>
        <v>0</v>
      </c>
      <c r="J16" s="78"/>
      <c r="M16" s="24"/>
      <c r="N16" s="24"/>
      <c r="O16" s="24"/>
      <c r="P16" s="24"/>
      <c r="Q16" s="24"/>
      <c r="R16" s="24"/>
    </row>
    <row r="17" spans="1:18">
      <c r="A17" s="98">
        <f t="shared" ca="1" si="0"/>
        <v>13</v>
      </c>
      <c r="B17" s="98" t="s">
        <v>778</v>
      </c>
      <c r="C17" s="98" t="s">
        <v>85</v>
      </c>
      <c r="D17" s="98" t="s">
        <v>124</v>
      </c>
      <c r="E17" s="98" t="s">
        <v>749</v>
      </c>
      <c r="F17" s="76" t="s">
        <v>64</v>
      </c>
      <c r="G17" s="76" t="s">
        <v>64</v>
      </c>
      <c r="H17" s="76" t="s">
        <v>64</v>
      </c>
      <c r="I17" s="108">
        <f t="shared" si="1"/>
        <v>0</v>
      </c>
      <c r="J17" s="78"/>
      <c r="M17" s="24"/>
      <c r="N17" s="24"/>
      <c r="O17" s="24"/>
      <c r="P17" s="24"/>
      <c r="Q17" s="24"/>
      <c r="R17" s="24"/>
    </row>
    <row r="18" spans="1:18">
      <c r="A18" s="98">
        <f t="shared" ca="1" si="0"/>
        <v>14</v>
      </c>
      <c r="B18" s="98" t="s">
        <v>294</v>
      </c>
      <c r="C18" s="98" t="s">
        <v>91</v>
      </c>
      <c r="D18" s="98" t="s">
        <v>127</v>
      </c>
      <c r="E18" s="98" t="s">
        <v>1166</v>
      </c>
      <c r="F18" s="76" t="s">
        <v>64</v>
      </c>
      <c r="G18" s="76" t="s">
        <v>64</v>
      </c>
      <c r="H18" s="76" t="s">
        <v>64</v>
      </c>
      <c r="I18" s="108">
        <f t="shared" si="1"/>
        <v>0</v>
      </c>
      <c r="J18" s="78"/>
      <c r="M18" s="24"/>
      <c r="N18" s="24"/>
      <c r="O18" s="24"/>
      <c r="P18" s="24"/>
      <c r="Q18" s="24"/>
      <c r="R18" s="24"/>
    </row>
    <row r="19" spans="1:18">
      <c r="A19" s="98">
        <f t="shared" ca="1" si="0"/>
        <v>15</v>
      </c>
      <c r="B19" s="98" t="s">
        <v>292</v>
      </c>
      <c r="C19" s="98" t="s">
        <v>91</v>
      </c>
      <c r="D19" s="98" t="s">
        <v>125</v>
      </c>
      <c r="E19" s="98" t="s">
        <v>1167</v>
      </c>
      <c r="F19" s="76" t="s">
        <v>64</v>
      </c>
      <c r="G19" s="76" t="s">
        <v>64</v>
      </c>
      <c r="H19" s="76" t="s">
        <v>64</v>
      </c>
      <c r="I19" s="108">
        <f t="shared" si="1"/>
        <v>0</v>
      </c>
      <c r="J19" s="78"/>
      <c r="M19" s="24"/>
      <c r="N19" s="24"/>
      <c r="O19" s="24"/>
      <c r="P19" s="24"/>
      <c r="Q19" s="24"/>
      <c r="R19" s="24"/>
    </row>
    <row r="20" spans="1:18">
      <c r="A20" s="98">
        <f t="shared" ca="1" si="0"/>
        <v>16</v>
      </c>
      <c r="B20" s="98" t="s">
        <v>297</v>
      </c>
      <c r="C20" s="98" t="s">
        <v>91</v>
      </c>
      <c r="D20" s="98" t="s">
        <v>126</v>
      </c>
      <c r="E20" s="98" t="s">
        <v>1168</v>
      </c>
      <c r="F20" s="76" t="s">
        <v>64</v>
      </c>
      <c r="G20" s="76" t="s">
        <v>64</v>
      </c>
      <c r="H20" s="76" t="s">
        <v>64</v>
      </c>
      <c r="I20" s="108">
        <f t="shared" si="1"/>
        <v>0</v>
      </c>
      <c r="J20" s="78"/>
      <c r="M20" s="24"/>
      <c r="N20" s="24"/>
      <c r="O20" s="24"/>
      <c r="P20" s="24"/>
      <c r="Q20" s="24"/>
      <c r="R20" s="24"/>
    </row>
    <row r="21" spans="1:18">
      <c r="A21" s="98">
        <f t="shared" ca="1" si="0"/>
        <v>17</v>
      </c>
      <c r="B21" s="98" t="s">
        <v>298</v>
      </c>
      <c r="C21" s="98" t="s">
        <v>91</v>
      </c>
      <c r="D21" s="98" t="s">
        <v>124</v>
      </c>
      <c r="E21" s="98" t="s">
        <v>1169</v>
      </c>
      <c r="F21" s="76" t="s">
        <v>64</v>
      </c>
      <c r="G21" s="76" t="s">
        <v>64</v>
      </c>
      <c r="H21" s="76" t="s">
        <v>64</v>
      </c>
      <c r="I21" s="108">
        <f t="shared" si="1"/>
        <v>0</v>
      </c>
      <c r="J21" s="78"/>
      <c r="M21" s="24"/>
      <c r="N21" s="24"/>
      <c r="O21" s="24"/>
      <c r="P21" s="24"/>
      <c r="Q21" s="24"/>
      <c r="R21" s="24"/>
    </row>
    <row r="22" spans="1:18">
      <c r="A22" s="98">
        <f t="shared" ca="1" si="0"/>
        <v>18</v>
      </c>
      <c r="B22" s="98" t="s">
        <v>296</v>
      </c>
      <c r="C22" s="98" t="s">
        <v>91</v>
      </c>
      <c r="D22" s="98" t="s">
        <v>123</v>
      </c>
      <c r="E22" s="98" t="s">
        <v>1170</v>
      </c>
      <c r="F22" s="76" t="s">
        <v>64</v>
      </c>
      <c r="G22" s="76" t="s">
        <v>64</v>
      </c>
      <c r="H22" s="76" t="s">
        <v>64</v>
      </c>
      <c r="I22" s="108">
        <f t="shared" si="1"/>
        <v>0</v>
      </c>
      <c r="J22" s="78"/>
      <c r="M22" s="24"/>
      <c r="N22" s="24"/>
      <c r="O22" s="24"/>
      <c r="P22" s="24"/>
      <c r="Q22" s="24"/>
      <c r="R22" s="24"/>
    </row>
    <row r="23" spans="1:18">
      <c r="A23" s="98">
        <f t="shared" ca="1" si="0"/>
        <v>19</v>
      </c>
      <c r="B23" s="98" t="s">
        <v>295</v>
      </c>
      <c r="C23" s="98" t="s">
        <v>91</v>
      </c>
      <c r="D23" s="98" t="s">
        <v>129</v>
      </c>
      <c r="E23" s="98" t="s">
        <v>1171</v>
      </c>
      <c r="F23" s="76" t="s">
        <v>64</v>
      </c>
      <c r="G23" s="76" t="s">
        <v>64</v>
      </c>
      <c r="H23" s="76" t="s">
        <v>64</v>
      </c>
      <c r="I23" s="108">
        <f t="shared" si="1"/>
        <v>0</v>
      </c>
      <c r="J23" s="78"/>
      <c r="M23" s="24"/>
      <c r="N23" s="24"/>
      <c r="O23" s="24"/>
      <c r="P23" s="24"/>
      <c r="Q23" s="24"/>
      <c r="R23" s="24"/>
    </row>
    <row r="24" spans="1:18">
      <c r="A24" s="98">
        <f t="shared" ca="1" si="0"/>
        <v>20</v>
      </c>
      <c r="B24" s="98" t="s">
        <v>293</v>
      </c>
      <c r="C24" s="98" t="s">
        <v>91</v>
      </c>
      <c r="D24" s="98" t="s">
        <v>130</v>
      </c>
      <c r="E24" s="98" t="s">
        <v>1172</v>
      </c>
      <c r="F24" s="76" t="s">
        <v>64</v>
      </c>
      <c r="G24" s="76" t="s">
        <v>64</v>
      </c>
      <c r="H24" s="76" t="s">
        <v>64</v>
      </c>
      <c r="I24" s="108">
        <f t="shared" si="1"/>
        <v>0</v>
      </c>
      <c r="J24" s="78"/>
      <c r="M24" s="24"/>
      <c r="N24" s="24"/>
      <c r="O24" s="24"/>
      <c r="P24" s="24"/>
      <c r="Q24" s="24"/>
      <c r="R24" s="24"/>
    </row>
    <row r="25" spans="1:18">
      <c r="A25" s="98">
        <f t="shared" ca="1" si="0"/>
        <v>21</v>
      </c>
      <c r="B25" s="98" t="s">
        <v>300</v>
      </c>
      <c r="C25" s="98" t="s">
        <v>91</v>
      </c>
      <c r="D25" s="98" t="s">
        <v>131</v>
      </c>
      <c r="E25" s="98" t="s">
        <v>1173</v>
      </c>
      <c r="F25" s="76" t="s">
        <v>64</v>
      </c>
      <c r="G25" s="76" t="s">
        <v>64</v>
      </c>
      <c r="H25" s="76" t="s">
        <v>64</v>
      </c>
      <c r="I25" s="108">
        <f t="shared" si="1"/>
        <v>0</v>
      </c>
      <c r="J25" s="78"/>
      <c r="M25" s="24"/>
      <c r="N25" s="24"/>
      <c r="O25" s="24"/>
      <c r="P25" s="24"/>
      <c r="Q25" s="24"/>
      <c r="R25" s="24"/>
    </row>
    <row r="26" spans="1:18">
      <c r="A26" s="98">
        <f t="shared" ca="1" si="0"/>
        <v>22</v>
      </c>
      <c r="B26" s="98" t="s">
        <v>299</v>
      </c>
      <c r="C26" s="98" t="s">
        <v>92</v>
      </c>
      <c r="D26" s="98" t="s">
        <v>127</v>
      </c>
      <c r="E26" s="98" t="s">
        <v>1174</v>
      </c>
      <c r="F26" s="76" t="s">
        <v>64</v>
      </c>
      <c r="G26" s="76" t="s">
        <v>64</v>
      </c>
      <c r="H26" s="76" t="s">
        <v>64</v>
      </c>
      <c r="I26" s="108">
        <f t="shared" si="1"/>
        <v>0</v>
      </c>
      <c r="J26" s="78"/>
      <c r="M26" s="24"/>
      <c r="N26" s="24"/>
      <c r="O26" s="24"/>
      <c r="P26" s="24"/>
      <c r="Q26" s="24"/>
      <c r="R26" s="24"/>
    </row>
    <row r="27" spans="1:18">
      <c r="A27" s="98">
        <f t="shared" ca="1" si="0"/>
        <v>23</v>
      </c>
      <c r="B27" s="98" t="s">
        <v>779</v>
      </c>
      <c r="C27" s="98" t="s">
        <v>92</v>
      </c>
      <c r="D27" s="98" t="s">
        <v>125</v>
      </c>
      <c r="E27" s="98" t="s">
        <v>750</v>
      </c>
      <c r="F27" s="76" t="s">
        <v>64</v>
      </c>
      <c r="G27" s="76" t="s">
        <v>64</v>
      </c>
      <c r="H27" s="76" t="s">
        <v>64</v>
      </c>
      <c r="I27" s="108">
        <f t="shared" si="1"/>
        <v>0</v>
      </c>
      <c r="J27" s="78"/>
      <c r="M27" s="24"/>
      <c r="N27" s="24"/>
      <c r="O27" s="24"/>
      <c r="P27" s="24"/>
      <c r="Q27" s="24"/>
      <c r="R27" s="24"/>
    </row>
    <row r="28" spans="1:18">
      <c r="A28" s="98">
        <f t="shared" ca="1" si="0"/>
        <v>24</v>
      </c>
      <c r="B28" s="98" t="s">
        <v>780</v>
      </c>
      <c r="C28" s="98" t="s">
        <v>92</v>
      </c>
      <c r="D28" s="98" t="s">
        <v>126</v>
      </c>
      <c r="E28" s="98" t="s">
        <v>751</v>
      </c>
      <c r="F28" s="76" t="s">
        <v>64</v>
      </c>
      <c r="G28" s="76" t="s">
        <v>64</v>
      </c>
      <c r="H28" s="76" t="s">
        <v>64</v>
      </c>
      <c r="I28" s="108">
        <f t="shared" si="1"/>
        <v>0</v>
      </c>
      <c r="J28" s="78"/>
      <c r="M28" s="24"/>
      <c r="N28" s="24"/>
      <c r="O28" s="24"/>
      <c r="P28" s="24"/>
      <c r="Q28" s="24"/>
      <c r="R28" s="24"/>
    </row>
    <row r="29" spans="1:18">
      <c r="A29" s="98">
        <f t="shared" ca="1" si="0"/>
        <v>25</v>
      </c>
      <c r="B29" s="98" t="s">
        <v>781</v>
      </c>
      <c r="C29" s="98" t="s">
        <v>92</v>
      </c>
      <c r="D29" s="98" t="s">
        <v>124</v>
      </c>
      <c r="E29" s="98" t="s">
        <v>1175</v>
      </c>
      <c r="F29" s="76" t="s">
        <v>64</v>
      </c>
      <c r="G29" s="76" t="s">
        <v>64</v>
      </c>
      <c r="H29" s="76" t="s">
        <v>64</v>
      </c>
      <c r="I29" s="108">
        <f t="shared" si="1"/>
        <v>0</v>
      </c>
      <c r="J29" s="78"/>
      <c r="M29" s="24"/>
      <c r="N29" s="24"/>
      <c r="O29" s="24"/>
      <c r="P29" s="24"/>
      <c r="Q29" s="24"/>
      <c r="R29" s="24"/>
    </row>
    <row r="30" spans="1:18">
      <c r="A30" s="98">
        <f t="shared" ca="1" si="0"/>
        <v>26</v>
      </c>
      <c r="B30" s="98" t="s">
        <v>782</v>
      </c>
      <c r="C30" s="98" t="s">
        <v>92</v>
      </c>
      <c r="D30" s="98" t="s">
        <v>123</v>
      </c>
      <c r="E30" s="98" t="s">
        <v>1176</v>
      </c>
      <c r="F30" s="76" t="s">
        <v>64</v>
      </c>
      <c r="G30" s="76" t="s">
        <v>64</v>
      </c>
      <c r="H30" s="76" t="s">
        <v>64</v>
      </c>
      <c r="I30" s="108">
        <f t="shared" si="1"/>
        <v>0</v>
      </c>
      <c r="J30" s="78"/>
    </row>
    <row r="31" spans="1:18">
      <c r="A31" s="98">
        <f t="shared" ca="1" si="0"/>
        <v>27</v>
      </c>
      <c r="B31" s="98" t="s">
        <v>783</v>
      </c>
      <c r="C31" s="98" t="s">
        <v>92</v>
      </c>
      <c r="D31" s="98" t="s">
        <v>129</v>
      </c>
      <c r="E31" s="98" t="s">
        <v>1177</v>
      </c>
      <c r="F31" s="76" t="s">
        <v>64</v>
      </c>
      <c r="G31" s="76" t="s">
        <v>64</v>
      </c>
      <c r="H31" s="76" t="s">
        <v>64</v>
      </c>
      <c r="I31" s="108">
        <f t="shared" si="1"/>
        <v>0</v>
      </c>
      <c r="J31" s="78"/>
    </row>
    <row r="32" spans="1:18">
      <c r="A32" s="98">
        <f t="shared" ca="1" si="0"/>
        <v>28</v>
      </c>
      <c r="B32" s="98" t="s">
        <v>784</v>
      </c>
      <c r="C32" s="98" t="s">
        <v>92</v>
      </c>
      <c r="D32" s="98" t="s">
        <v>130</v>
      </c>
      <c r="E32" s="98" t="s">
        <v>1178</v>
      </c>
      <c r="F32" s="76" t="s">
        <v>64</v>
      </c>
      <c r="G32" s="76" t="s">
        <v>64</v>
      </c>
      <c r="H32" s="76" t="s">
        <v>64</v>
      </c>
      <c r="I32" s="108">
        <f t="shared" si="1"/>
        <v>0</v>
      </c>
      <c r="J32" s="78"/>
    </row>
    <row r="33" spans="1:10">
      <c r="A33" s="98">
        <f t="shared" ca="1" si="0"/>
        <v>29</v>
      </c>
      <c r="B33" s="98" t="s">
        <v>306</v>
      </c>
      <c r="C33" s="98" t="s">
        <v>92</v>
      </c>
      <c r="D33" s="98" t="s">
        <v>131</v>
      </c>
      <c r="E33" s="98" t="s">
        <v>1188</v>
      </c>
      <c r="F33" s="76" t="s">
        <v>64</v>
      </c>
      <c r="G33" s="76" t="s">
        <v>64</v>
      </c>
      <c r="H33" s="76" t="s">
        <v>64</v>
      </c>
      <c r="I33" s="108">
        <f t="shared" si="1"/>
        <v>0</v>
      </c>
      <c r="J33" s="78"/>
    </row>
    <row r="34" spans="1:10" s="84" customFormat="1">
      <c r="A34" s="98">
        <f t="shared" ref="A34:A63" ca="1" si="2">IF(E34 = "","",A33+1)</f>
        <v>30</v>
      </c>
      <c r="B34" s="98" t="s">
        <v>308</v>
      </c>
      <c r="C34" s="98" t="s">
        <v>93</v>
      </c>
      <c r="D34" s="98" t="s">
        <v>127</v>
      </c>
      <c r="E34" s="98" t="s">
        <v>1167</v>
      </c>
      <c r="F34" s="76" t="s">
        <v>64</v>
      </c>
      <c r="G34" s="76" t="s">
        <v>64</v>
      </c>
      <c r="H34" s="76" t="s">
        <v>64</v>
      </c>
      <c r="I34" s="108">
        <f t="shared" si="1"/>
        <v>0</v>
      </c>
      <c r="J34" s="78"/>
    </row>
    <row r="35" spans="1:10" s="84" customFormat="1">
      <c r="A35" s="98">
        <f t="shared" ca="1" si="2"/>
        <v>31</v>
      </c>
      <c r="B35" s="98" t="s">
        <v>311</v>
      </c>
      <c r="C35" s="98" t="s">
        <v>93</v>
      </c>
      <c r="D35" s="98" t="s">
        <v>125</v>
      </c>
      <c r="E35" s="98" t="s">
        <v>1168</v>
      </c>
      <c r="F35" s="76" t="s">
        <v>64</v>
      </c>
      <c r="G35" s="76" t="s">
        <v>64</v>
      </c>
      <c r="H35" s="76" t="s">
        <v>64</v>
      </c>
      <c r="I35" s="108">
        <f t="shared" si="1"/>
        <v>0</v>
      </c>
      <c r="J35" s="78"/>
    </row>
    <row r="36" spans="1:10" s="84" customFormat="1">
      <c r="A36" s="98">
        <f t="shared" ca="1" si="2"/>
        <v>32</v>
      </c>
      <c r="B36" s="98" t="s">
        <v>312</v>
      </c>
      <c r="C36" s="98" t="s">
        <v>93</v>
      </c>
      <c r="D36" s="98" t="s">
        <v>126</v>
      </c>
      <c r="E36" s="98" t="s">
        <v>1169</v>
      </c>
      <c r="F36" s="76" t="s">
        <v>64</v>
      </c>
      <c r="G36" s="76" t="s">
        <v>64</v>
      </c>
      <c r="H36" s="76" t="s">
        <v>64</v>
      </c>
      <c r="I36" s="108">
        <f t="shared" si="1"/>
        <v>0</v>
      </c>
      <c r="J36" s="78"/>
    </row>
    <row r="37" spans="1:10" s="84" customFormat="1">
      <c r="A37" s="98">
        <f t="shared" ca="1" si="2"/>
        <v>33</v>
      </c>
      <c r="B37" s="98" t="s">
        <v>310</v>
      </c>
      <c r="C37" s="98" t="s">
        <v>93</v>
      </c>
      <c r="D37" s="98" t="s">
        <v>124</v>
      </c>
      <c r="E37" s="98" t="s">
        <v>1170</v>
      </c>
      <c r="F37" s="76" t="s">
        <v>64</v>
      </c>
      <c r="G37" s="76" t="s">
        <v>64</v>
      </c>
      <c r="H37" s="76" t="s">
        <v>64</v>
      </c>
      <c r="I37" s="108">
        <f t="shared" si="1"/>
        <v>0</v>
      </c>
      <c r="J37" s="78"/>
    </row>
    <row r="38" spans="1:10" s="84" customFormat="1">
      <c r="A38" s="98">
        <f t="shared" ca="1" si="2"/>
        <v>34</v>
      </c>
      <c r="B38" s="98" t="s">
        <v>309</v>
      </c>
      <c r="C38" s="98" t="s">
        <v>93</v>
      </c>
      <c r="D38" s="98" t="s">
        <v>123</v>
      </c>
      <c r="E38" s="98" t="s">
        <v>752</v>
      </c>
      <c r="F38" s="76" t="s">
        <v>64</v>
      </c>
      <c r="G38" s="76" t="s">
        <v>64</v>
      </c>
      <c r="H38" s="76" t="s">
        <v>64</v>
      </c>
      <c r="I38" s="108">
        <f t="shared" si="1"/>
        <v>0</v>
      </c>
      <c r="J38" s="78"/>
    </row>
    <row r="39" spans="1:10" s="84" customFormat="1">
      <c r="A39" s="98">
        <f t="shared" ca="1" si="2"/>
        <v>35</v>
      </c>
      <c r="B39" s="98" t="s">
        <v>307</v>
      </c>
      <c r="C39" s="98" t="s">
        <v>93</v>
      </c>
      <c r="D39" s="98" t="s">
        <v>129</v>
      </c>
      <c r="E39" s="98" t="s">
        <v>753</v>
      </c>
      <c r="F39" s="76" t="s">
        <v>64</v>
      </c>
      <c r="G39" s="76" t="s">
        <v>64</v>
      </c>
      <c r="H39" s="76" t="s">
        <v>64</v>
      </c>
      <c r="I39" s="108">
        <f t="shared" si="1"/>
        <v>0</v>
      </c>
      <c r="J39" s="78"/>
    </row>
    <row r="40" spans="1:10" s="84" customFormat="1">
      <c r="A40" s="98">
        <f t="shared" ca="1" si="2"/>
        <v>36</v>
      </c>
      <c r="B40" s="98" t="s">
        <v>314</v>
      </c>
      <c r="C40" s="98" t="s">
        <v>93</v>
      </c>
      <c r="D40" s="98" t="s">
        <v>130</v>
      </c>
      <c r="E40" s="98" t="s">
        <v>754</v>
      </c>
      <c r="F40" s="76" t="s">
        <v>64</v>
      </c>
      <c r="G40" s="76" t="s">
        <v>64</v>
      </c>
      <c r="H40" s="76" t="s">
        <v>64</v>
      </c>
      <c r="I40" s="108">
        <f t="shared" si="1"/>
        <v>0</v>
      </c>
      <c r="J40" s="78"/>
    </row>
    <row r="41" spans="1:10" s="84" customFormat="1">
      <c r="A41" s="98">
        <f t="shared" ca="1" si="2"/>
        <v>37</v>
      </c>
      <c r="B41" s="98" t="s">
        <v>313</v>
      </c>
      <c r="C41" s="98" t="s">
        <v>93</v>
      </c>
      <c r="D41" s="98" t="s">
        <v>131</v>
      </c>
      <c r="E41" s="98" t="s">
        <v>755</v>
      </c>
      <c r="F41" s="76" t="s">
        <v>64</v>
      </c>
      <c r="G41" s="76" t="s">
        <v>64</v>
      </c>
      <c r="H41" s="76" t="s">
        <v>64</v>
      </c>
      <c r="I41" s="108">
        <f t="shared" si="1"/>
        <v>0</v>
      </c>
      <c r="J41" s="78"/>
    </row>
    <row r="42" spans="1:10" s="84" customFormat="1">
      <c r="A42" s="98">
        <f t="shared" ca="1" si="2"/>
        <v>38</v>
      </c>
      <c r="B42" s="98" t="s">
        <v>785</v>
      </c>
      <c r="C42" s="98" t="s">
        <v>94</v>
      </c>
      <c r="D42" s="98" t="s">
        <v>127</v>
      </c>
      <c r="E42" s="98" t="s">
        <v>756</v>
      </c>
      <c r="F42" s="76" t="s">
        <v>64</v>
      </c>
      <c r="G42" s="76" t="s">
        <v>64</v>
      </c>
      <c r="H42" s="76" t="s">
        <v>64</v>
      </c>
      <c r="I42" s="108">
        <f t="shared" si="1"/>
        <v>0</v>
      </c>
      <c r="J42" s="78"/>
    </row>
    <row r="43" spans="1:10" s="84" customFormat="1">
      <c r="A43" s="98">
        <f t="shared" ca="1" si="2"/>
        <v>39</v>
      </c>
      <c r="B43" s="98" t="s">
        <v>786</v>
      </c>
      <c r="C43" s="98" t="s">
        <v>94</v>
      </c>
      <c r="D43" s="98" t="s">
        <v>125</v>
      </c>
      <c r="E43" s="98" t="s">
        <v>757</v>
      </c>
      <c r="F43" s="76" t="s">
        <v>64</v>
      </c>
      <c r="G43" s="76" t="s">
        <v>64</v>
      </c>
      <c r="H43" s="76" t="s">
        <v>64</v>
      </c>
      <c r="I43" s="108">
        <f t="shared" si="1"/>
        <v>0</v>
      </c>
      <c r="J43" s="78"/>
    </row>
    <row r="44" spans="1:10" s="84" customFormat="1">
      <c r="A44" s="98">
        <f t="shared" ca="1" si="2"/>
        <v>40</v>
      </c>
      <c r="B44" s="98" t="s">
        <v>787</v>
      </c>
      <c r="C44" s="98" t="s">
        <v>94</v>
      </c>
      <c r="D44" s="98" t="s">
        <v>126</v>
      </c>
      <c r="E44" s="98" t="s">
        <v>1175</v>
      </c>
      <c r="F44" s="76" t="s">
        <v>64</v>
      </c>
      <c r="G44" s="76" t="s">
        <v>64</v>
      </c>
      <c r="H44" s="76" t="s">
        <v>64</v>
      </c>
      <c r="I44" s="108">
        <f t="shared" si="1"/>
        <v>0</v>
      </c>
      <c r="J44" s="78"/>
    </row>
    <row r="45" spans="1:10" s="84" customFormat="1">
      <c r="A45" s="98">
        <f t="shared" ca="1" si="2"/>
        <v>41</v>
      </c>
      <c r="B45" s="98" t="s">
        <v>788</v>
      </c>
      <c r="C45" s="98" t="s">
        <v>94</v>
      </c>
      <c r="D45" s="98" t="s">
        <v>124</v>
      </c>
      <c r="E45" s="98" t="s">
        <v>1189</v>
      </c>
      <c r="F45" s="76" t="s">
        <v>64</v>
      </c>
      <c r="G45" s="76" t="s">
        <v>64</v>
      </c>
      <c r="H45" s="76" t="s">
        <v>64</v>
      </c>
      <c r="I45" s="108">
        <f t="shared" si="1"/>
        <v>0</v>
      </c>
      <c r="J45" s="78"/>
    </row>
    <row r="46" spans="1:10" s="84" customFormat="1">
      <c r="A46" s="98">
        <f t="shared" ca="1" si="2"/>
        <v>42</v>
      </c>
      <c r="B46" s="98" t="s">
        <v>789</v>
      </c>
      <c r="C46" s="98" t="s">
        <v>94</v>
      </c>
      <c r="D46" s="98" t="s">
        <v>123</v>
      </c>
      <c r="E46" s="98" t="s">
        <v>1177</v>
      </c>
      <c r="F46" s="76" t="s">
        <v>64</v>
      </c>
      <c r="G46" s="76" t="s">
        <v>64</v>
      </c>
      <c r="H46" s="76" t="s">
        <v>64</v>
      </c>
      <c r="I46" s="108">
        <f t="shared" si="1"/>
        <v>0</v>
      </c>
      <c r="J46" s="78"/>
    </row>
    <row r="47" spans="1:10" s="84" customFormat="1">
      <c r="A47" s="98">
        <f t="shared" ca="1" si="2"/>
        <v>43</v>
      </c>
      <c r="B47" s="98" t="s">
        <v>790</v>
      </c>
      <c r="C47" s="98" t="s">
        <v>94</v>
      </c>
      <c r="D47" s="98" t="s">
        <v>129</v>
      </c>
      <c r="E47" s="98" t="s">
        <v>1178</v>
      </c>
      <c r="F47" s="76" t="s">
        <v>64</v>
      </c>
      <c r="G47" s="76" t="s">
        <v>64</v>
      </c>
      <c r="H47" s="76" t="s">
        <v>64</v>
      </c>
      <c r="I47" s="108">
        <f t="shared" si="1"/>
        <v>0</v>
      </c>
      <c r="J47" s="78"/>
    </row>
    <row r="48" spans="1:10" s="84" customFormat="1">
      <c r="A48" s="98">
        <f t="shared" ca="1" si="2"/>
        <v>44</v>
      </c>
      <c r="B48" s="98" t="s">
        <v>319</v>
      </c>
      <c r="C48" s="98" t="s">
        <v>94</v>
      </c>
      <c r="D48" s="98" t="s">
        <v>130</v>
      </c>
      <c r="E48" s="98" t="s">
        <v>758</v>
      </c>
      <c r="F48" s="76" t="s">
        <v>64</v>
      </c>
      <c r="G48" s="76" t="s">
        <v>64</v>
      </c>
      <c r="H48" s="76" t="s">
        <v>64</v>
      </c>
      <c r="I48" s="108">
        <f t="shared" si="1"/>
        <v>0</v>
      </c>
      <c r="J48" s="78"/>
    </row>
    <row r="49" spans="1:10" s="84" customFormat="1">
      <c r="A49" s="98">
        <f t="shared" ca="1" si="2"/>
        <v>45</v>
      </c>
      <c r="B49" s="98" t="s">
        <v>321</v>
      </c>
      <c r="C49" s="98" t="s">
        <v>94</v>
      </c>
      <c r="D49" s="98" t="s">
        <v>131</v>
      </c>
      <c r="E49" s="98" t="s">
        <v>759</v>
      </c>
      <c r="F49" s="76" t="s">
        <v>64</v>
      </c>
      <c r="G49" s="76" t="s">
        <v>64</v>
      </c>
      <c r="H49" s="76" t="s">
        <v>64</v>
      </c>
      <c r="I49" s="108">
        <f t="shared" si="1"/>
        <v>0</v>
      </c>
      <c r="J49" s="78"/>
    </row>
    <row r="50" spans="1:10" s="84" customFormat="1">
      <c r="A50" s="98">
        <f t="shared" ca="1" si="2"/>
        <v>46</v>
      </c>
      <c r="B50" s="98" t="s">
        <v>325</v>
      </c>
      <c r="C50" s="98" t="s">
        <v>95</v>
      </c>
      <c r="D50" s="98" t="s">
        <v>127</v>
      </c>
      <c r="E50" s="98" t="s">
        <v>760</v>
      </c>
      <c r="F50" s="76" t="s">
        <v>64</v>
      </c>
      <c r="G50" s="76" t="s">
        <v>64</v>
      </c>
      <c r="H50" s="76" t="s">
        <v>64</v>
      </c>
      <c r="I50" s="108">
        <f t="shared" si="1"/>
        <v>0</v>
      </c>
      <c r="J50" s="78"/>
    </row>
    <row r="51" spans="1:10" s="84" customFormat="1">
      <c r="A51" s="98">
        <f t="shared" ca="1" si="2"/>
        <v>47</v>
      </c>
      <c r="B51" s="98" t="s">
        <v>324</v>
      </c>
      <c r="C51" s="98" t="s">
        <v>95</v>
      </c>
      <c r="D51" s="98" t="s">
        <v>125</v>
      </c>
      <c r="E51" s="98" t="s">
        <v>761</v>
      </c>
      <c r="F51" s="76" t="s">
        <v>64</v>
      </c>
      <c r="G51" s="76" t="s">
        <v>64</v>
      </c>
      <c r="H51" s="76" t="s">
        <v>64</v>
      </c>
      <c r="I51" s="108">
        <f t="shared" si="1"/>
        <v>0</v>
      </c>
      <c r="J51" s="78"/>
    </row>
    <row r="52" spans="1:10" s="84" customFormat="1">
      <c r="A52" s="98">
        <f t="shared" ca="1" si="2"/>
        <v>48</v>
      </c>
      <c r="B52" s="98" t="s">
        <v>323</v>
      </c>
      <c r="C52" s="98" t="s">
        <v>95</v>
      </c>
      <c r="D52" s="98" t="s">
        <v>126</v>
      </c>
      <c r="E52" s="98" t="s">
        <v>762</v>
      </c>
      <c r="F52" s="76" t="s">
        <v>64</v>
      </c>
      <c r="G52" s="76" t="s">
        <v>64</v>
      </c>
      <c r="H52" s="76" t="s">
        <v>64</v>
      </c>
      <c r="I52" s="108">
        <f t="shared" si="1"/>
        <v>0</v>
      </c>
      <c r="J52" s="78"/>
    </row>
    <row r="53" spans="1:10" s="84" customFormat="1">
      <c r="A53" s="98">
        <f t="shared" ca="1" si="2"/>
        <v>49</v>
      </c>
      <c r="B53" s="98" t="s">
        <v>320</v>
      </c>
      <c r="C53" s="98" t="s">
        <v>95</v>
      </c>
      <c r="D53" s="98" t="s">
        <v>124</v>
      </c>
      <c r="E53" s="98" t="s">
        <v>763</v>
      </c>
      <c r="F53" s="76" t="s">
        <v>64</v>
      </c>
      <c r="G53" s="76" t="s">
        <v>64</v>
      </c>
      <c r="H53" s="76" t="s">
        <v>64</v>
      </c>
      <c r="I53" s="108">
        <f t="shared" si="1"/>
        <v>0</v>
      </c>
      <c r="J53" s="78"/>
    </row>
    <row r="54" spans="1:10" s="84" customFormat="1">
      <c r="A54" s="98">
        <f t="shared" ca="1" si="2"/>
        <v>50</v>
      </c>
      <c r="B54" s="98" t="s">
        <v>322</v>
      </c>
      <c r="C54" s="98" t="s">
        <v>95</v>
      </c>
      <c r="D54" s="98" t="s">
        <v>123</v>
      </c>
      <c r="E54" s="98" t="s">
        <v>764</v>
      </c>
      <c r="F54" s="76" t="s">
        <v>64</v>
      </c>
      <c r="G54" s="76" t="s">
        <v>64</v>
      </c>
      <c r="H54" s="76" t="s">
        <v>64</v>
      </c>
      <c r="I54" s="108">
        <f t="shared" si="1"/>
        <v>0</v>
      </c>
      <c r="J54" s="78"/>
    </row>
    <row r="55" spans="1:10" s="84" customFormat="1">
      <c r="A55" s="98">
        <f t="shared" ca="1" si="2"/>
        <v>51</v>
      </c>
      <c r="B55" s="98" t="s">
        <v>326</v>
      </c>
      <c r="C55" s="98" t="s">
        <v>95</v>
      </c>
      <c r="D55" s="98" t="s">
        <v>129</v>
      </c>
      <c r="E55" s="98" t="s">
        <v>765</v>
      </c>
      <c r="F55" s="76" t="s">
        <v>64</v>
      </c>
      <c r="G55" s="76" t="s">
        <v>64</v>
      </c>
      <c r="H55" s="76" t="s">
        <v>64</v>
      </c>
      <c r="I55" s="108">
        <f t="shared" si="1"/>
        <v>0</v>
      </c>
      <c r="J55" s="78"/>
    </row>
    <row r="56" spans="1:10" s="84" customFormat="1">
      <c r="A56" s="98">
        <f t="shared" ca="1" si="2"/>
        <v>52</v>
      </c>
      <c r="B56" s="98" t="s">
        <v>327</v>
      </c>
      <c r="C56" s="98" t="s">
        <v>95</v>
      </c>
      <c r="D56" s="98" t="s">
        <v>130</v>
      </c>
      <c r="E56" s="98" t="s">
        <v>766</v>
      </c>
      <c r="F56" s="76" t="s">
        <v>64</v>
      </c>
      <c r="G56" s="76" t="s">
        <v>64</v>
      </c>
      <c r="H56" s="76" t="s">
        <v>64</v>
      </c>
      <c r="I56" s="108">
        <f t="shared" si="1"/>
        <v>0</v>
      </c>
      <c r="J56" s="78"/>
    </row>
    <row r="57" spans="1:10" s="84" customFormat="1">
      <c r="A57" s="98">
        <f t="shared" ca="1" si="2"/>
        <v>53</v>
      </c>
      <c r="B57" s="98" t="s">
        <v>791</v>
      </c>
      <c r="C57" s="98" t="s">
        <v>95</v>
      </c>
      <c r="D57" s="98" t="s">
        <v>131</v>
      </c>
      <c r="E57" s="98" t="s">
        <v>767</v>
      </c>
      <c r="F57" s="76" t="s">
        <v>64</v>
      </c>
      <c r="G57" s="76" t="s">
        <v>64</v>
      </c>
      <c r="H57" s="76" t="s">
        <v>64</v>
      </c>
      <c r="I57" s="108">
        <f t="shared" si="1"/>
        <v>0</v>
      </c>
      <c r="J57" s="78"/>
    </row>
    <row r="58" spans="1:10" s="84" customFormat="1">
      <c r="A58" s="98">
        <f t="shared" ca="1" si="2"/>
        <v>54</v>
      </c>
      <c r="B58" s="98" t="s">
        <v>792</v>
      </c>
      <c r="C58" s="98" t="s">
        <v>96</v>
      </c>
      <c r="D58" s="98" t="s">
        <v>127</v>
      </c>
      <c r="E58" s="98" t="s">
        <v>768</v>
      </c>
      <c r="F58" s="76" t="s">
        <v>64</v>
      </c>
      <c r="G58" s="76" t="s">
        <v>64</v>
      </c>
      <c r="H58" s="76" t="s">
        <v>64</v>
      </c>
      <c r="I58" s="108">
        <f t="shared" si="1"/>
        <v>0</v>
      </c>
      <c r="J58" s="78"/>
    </row>
    <row r="59" spans="1:10" s="84" customFormat="1">
      <c r="A59" s="98">
        <f t="shared" ca="1" si="2"/>
        <v>55</v>
      </c>
      <c r="B59" s="98" t="s">
        <v>793</v>
      </c>
      <c r="C59" s="98" t="s">
        <v>96</v>
      </c>
      <c r="D59" s="98" t="s">
        <v>125</v>
      </c>
      <c r="E59" s="98" t="s">
        <v>769</v>
      </c>
      <c r="F59" s="76" t="s">
        <v>64</v>
      </c>
      <c r="G59" s="76" t="s">
        <v>64</v>
      </c>
      <c r="H59" s="76" t="s">
        <v>64</v>
      </c>
      <c r="I59" s="108">
        <f t="shared" si="1"/>
        <v>0</v>
      </c>
      <c r="J59" s="78"/>
    </row>
    <row r="60" spans="1:10" s="84" customFormat="1">
      <c r="A60" s="98">
        <f t="shared" ca="1" si="2"/>
        <v>56</v>
      </c>
      <c r="B60" s="98" t="s">
        <v>794</v>
      </c>
      <c r="C60" s="98" t="s">
        <v>96</v>
      </c>
      <c r="D60" s="98" t="s">
        <v>126</v>
      </c>
      <c r="E60" s="98" t="s">
        <v>770</v>
      </c>
      <c r="F60" s="76" t="s">
        <v>64</v>
      </c>
      <c r="G60" s="76" t="s">
        <v>64</v>
      </c>
      <c r="H60" s="76" t="s">
        <v>64</v>
      </c>
      <c r="I60" s="108">
        <f t="shared" si="1"/>
        <v>0</v>
      </c>
      <c r="J60" s="78"/>
    </row>
    <row r="61" spans="1:10" s="84" customFormat="1">
      <c r="A61" s="98">
        <f t="shared" ca="1" si="2"/>
        <v>57</v>
      </c>
      <c r="B61" s="98"/>
      <c r="C61" s="98" t="s">
        <v>71</v>
      </c>
      <c r="D61" s="98" t="s">
        <v>127</v>
      </c>
      <c r="E61" s="98" t="s">
        <v>1179</v>
      </c>
      <c r="F61" s="76" t="s">
        <v>64</v>
      </c>
      <c r="G61" s="76" t="s">
        <v>64</v>
      </c>
      <c r="H61" s="76" t="s">
        <v>64</v>
      </c>
      <c r="I61" s="108">
        <f t="shared" si="1"/>
        <v>0</v>
      </c>
      <c r="J61" s="78"/>
    </row>
    <row r="62" spans="1:10" s="84" customFormat="1">
      <c r="A62" s="98">
        <f t="shared" ca="1" si="2"/>
        <v>58</v>
      </c>
      <c r="B62" s="98"/>
      <c r="C62" s="98" t="s">
        <v>72</v>
      </c>
      <c r="D62" s="98" t="s">
        <v>127</v>
      </c>
      <c r="E62" s="98" t="s">
        <v>1180</v>
      </c>
      <c r="F62" s="76" t="s">
        <v>64</v>
      </c>
      <c r="G62" s="76" t="s">
        <v>64</v>
      </c>
      <c r="H62" s="76" t="s">
        <v>64</v>
      </c>
      <c r="I62" s="108">
        <f t="shared" si="1"/>
        <v>0</v>
      </c>
      <c r="J62" s="78"/>
    </row>
    <row r="63" spans="1:10" s="84" customFormat="1">
      <c r="A63" s="98">
        <f t="shared" ca="1" si="2"/>
        <v>59</v>
      </c>
      <c r="B63" s="98"/>
      <c r="C63" s="98" t="s">
        <v>73</v>
      </c>
      <c r="D63" s="98" t="s">
        <v>127</v>
      </c>
      <c r="E63" s="98" t="s">
        <v>1181</v>
      </c>
      <c r="F63" s="76" t="s">
        <v>64</v>
      </c>
      <c r="G63" s="76" t="s">
        <v>64</v>
      </c>
      <c r="H63" s="76" t="s">
        <v>64</v>
      </c>
      <c r="I63" s="108">
        <f t="shared" si="1"/>
        <v>0</v>
      </c>
      <c r="J63" s="78"/>
    </row>
    <row r="64" spans="1:10" s="84" customFormat="1">
      <c r="A64" s="98">
        <f t="shared" ref="A64:A76" ca="1" si="3">IF(E64 = "","",A63+1)</f>
        <v>60</v>
      </c>
      <c r="B64" s="98"/>
      <c r="C64" s="98" t="s">
        <v>74</v>
      </c>
      <c r="D64" s="98" t="s">
        <v>127</v>
      </c>
      <c r="E64" s="98" t="s">
        <v>1179</v>
      </c>
      <c r="F64" s="76" t="s">
        <v>64</v>
      </c>
      <c r="G64" s="76" t="s">
        <v>64</v>
      </c>
      <c r="H64" s="76" t="s">
        <v>64</v>
      </c>
      <c r="I64" s="108">
        <f t="shared" ref="I64:I76" si="4">(IF(F64="да",1,0)+IF(G64="да",1,0)+IF(H64="да",1,0))/3</f>
        <v>0</v>
      </c>
      <c r="J64" s="78"/>
    </row>
    <row r="65" spans="1:10" s="84" customFormat="1">
      <c r="A65" s="98">
        <f t="shared" ca="1" si="3"/>
        <v>61</v>
      </c>
      <c r="B65" s="98"/>
      <c r="C65" s="98" t="s">
        <v>75</v>
      </c>
      <c r="D65" s="98" t="s">
        <v>127</v>
      </c>
      <c r="E65" s="98" t="s">
        <v>1180</v>
      </c>
      <c r="F65" s="76" t="s">
        <v>64</v>
      </c>
      <c r="G65" s="76" t="s">
        <v>64</v>
      </c>
      <c r="H65" s="76" t="s">
        <v>64</v>
      </c>
      <c r="I65" s="108">
        <f t="shared" si="4"/>
        <v>0</v>
      </c>
      <c r="J65" s="78"/>
    </row>
    <row r="66" spans="1:10" s="84" customFormat="1">
      <c r="A66" s="98" t="e">
        <f>IF(E66 = "","",#REF!+1)</f>
        <v>#REF!</v>
      </c>
      <c r="B66" s="98"/>
      <c r="C66" s="98" t="s">
        <v>62</v>
      </c>
      <c r="D66" s="98" t="s">
        <v>127</v>
      </c>
      <c r="E66" s="98" t="s">
        <v>1182</v>
      </c>
      <c r="F66" s="76" t="s">
        <v>64</v>
      </c>
      <c r="G66" s="76" t="s">
        <v>64</v>
      </c>
      <c r="H66" s="76" t="s">
        <v>64</v>
      </c>
      <c r="I66" s="108">
        <f t="shared" si="4"/>
        <v>0</v>
      </c>
      <c r="J66" s="78"/>
    </row>
    <row r="67" spans="1:10" s="84" customFormat="1">
      <c r="A67" s="98" t="e">
        <f t="shared" si="3"/>
        <v>#REF!</v>
      </c>
      <c r="B67" s="98"/>
      <c r="C67" s="98" t="s">
        <v>62</v>
      </c>
      <c r="D67" s="98" t="s">
        <v>125</v>
      </c>
      <c r="E67" s="140" t="s">
        <v>1183</v>
      </c>
      <c r="F67" s="76" t="s">
        <v>64</v>
      </c>
      <c r="G67" s="76" t="s">
        <v>64</v>
      </c>
      <c r="H67" s="76" t="s">
        <v>64</v>
      </c>
      <c r="I67" s="108">
        <f t="shared" si="4"/>
        <v>0</v>
      </c>
      <c r="J67" s="78"/>
    </row>
    <row r="68" spans="1:10" s="84" customFormat="1">
      <c r="A68" s="98" t="e">
        <f t="shared" si="3"/>
        <v>#REF!</v>
      </c>
      <c r="B68" s="98"/>
      <c r="C68" s="98" t="s">
        <v>62</v>
      </c>
      <c r="D68" s="98" t="s">
        <v>126</v>
      </c>
      <c r="E68" s="98" t="s">
        <v>1159</v>
      </c>
      <c r="F68" s="76" t="s">
        <v>64</v>
      </c>
      <c r="G68" s="76" t="s">
        <v>64</v>
      </c>
      <c r="H68" s="76" t="s">
        <v>64</v>
      </c>
      <c r="I68" s="108">
        <f t="shared" si="4"/>
        <v>0</v>
      </c>
      <c r="J68" s="78"/>
    </row>
    <row r="69" spans="1:10" s="84" customFormat="1">
      <c r="A69" s="98" t="e">
        <f t="shared" si="3"/>
        <v>#REF!</v>
      </c>
      <c r="B69" s="98"/>
      <c r="C69" s="98" t="s">
        <v>63</v>
      </c>
      <c r="D69" s="98" t="s">
        <v>127</v>
      </c>
      <c r="E69" s="98" t="s">
        <v>1182</v>
      </c>
      <c r="F69" s="76" t="s">
        <v>64</v>
      </c>
      <c r="G69" s="76" t="s">
        <v>64</v>
      </c>
      <c r="H69" s="76" t="s">
        <v>64</v>
      </c>
      <c r="I69" s="108">
        <f t="shared" si="4"/>
        <v>0</v>
      </c>
      <c r="J69" s="78"/>
    </row>
    <row r="70" spans="1:10" s="84" customFormat="1">
      <c r="A70" s="98" t="e">
        <f t="shared" si="3"/>
        <v>#REF!</v>
      </c>
      <c r="B70" s="98"/>
      <c r="C70" s="98" t="s">
        <v>63</v>
      </c>
      <c r="D70" s="98" t="s">
        <v>125</v>
      </c>
      <c r="E70" s="140" t="s">
        <v>1183</v>
      </c>
      <c r="F70" s="76" t="s">
        <v>64</v>
      </c>
      <c r="G70" s="76" t="s">
        <v>64</v>
      </c>
      <c r="H70" s="76" t="s">
        <v>64</v>
      </c>
      <c r="I70" s="108">
        <f t="shared" si="4"/>
        <v>0</v>
      </c>
      <c r="J70" s="78"/>
    </row>
    <row r="71" spans="1:10" s="84" customFormat="1">
      <c r="A71" s="98" t="e">
        <f t="shared" si="3"/>
        <v>#REF!</v>
      </c>
      <c r="B71" s="98"/>
      <c r="C71" s="98" t="s">
        <v>63</v>
      </c>
      <c r="D71" s="98" t="s">
        <v>126</v>
      </c>
      <c r="E71" s="98" t="s">
        <v>1159</v>
      </c>
      <c r="F71" s="76" t="s">
        <v>64</v>
      </c>
      <c r="G71" s="76" t="s">
        <v>64</v>
      </c>
      <c r="H71" s="76" t="s">
        <v>64</v>
      </c>
      <c r="I71" s="108">
        <f t="shared" si="4"/>
        <v>0</v>
      </c>
      <c r="J71" s="78"/>
    </row>
    <row r="72" spans="1:10" s="84" customFormat="1">
      <c r="A72" s="98" t="e">
        <f t="shared" si="3"/>
        <v>#REF!</v>
      </c>
      <c r="B72" s="98"/>
      <c r="C72" s="98" t="s">
        <v>65</v>
      </c>
      <c r="D72" s="98" t="s">
        <v>153</v>
      </c>
      <c r="E72" s="98" t="s">
        <v>771</v>
      </c>
      <c r="F72" s="76" t="s">
        <v>64</v>
      </c>
      <c r="G72" s="76" t="s">
        <v>64</v>
      </c>
      <c r="H72" s="76" t="s">
        <v>64</v>
      </c>
      <c r="I72" s="108">
        <f t="shared" si="4"/>
        <v>0</v>
      </c>
      <c r="J72" s="78"/>
    </row>
    <row r="73" spans="1:10" s="84" customFormat="1">
      <c r="A73" s="98" t="e">
        <f t="shared" si="3"/>
        <v>#REF!</v>
      </c>
      <c r="B73" s="98"/>
      <c r="C73" s="98" t="s">
        <v>65</v>
      </c>
      <c r="D73" s="98" t="s">
        <v>163</v>
      </c>
      <c r="E73" s="98" t="s">
        <v>772</v>
      </c>
      <c r="F73" s="76" t="s">
        <v>64</v>
      </c>
      <c r="G73" s="76" t="s">
        <v>64</v>
      </c>
      <c r="H73" s="76" t="s">
        <v>64</v>
      </c>
      <c r="I73" s="108">
        <f t="shared" si="4"/>
        <v>0</v>
      </c>
      <c r="J73" s="78"/>
    </row>
    <row r="74" spans="1:10" s="84" customFormat="1">
      <c r="A74" s="98" t="e">
        <f t="shared" si="3"/>
        <v>#REF!</v>
      </c>
      <c r="B74" s="98"/>
      <c r="C74" s="98" t="s">
        <v>139</v>
      </c>
      <c r="D74" s="98" t="s">
        <v>127</v>
      </c>
      <c r="E74" s="98" t="s">
        <v>773</v>
      </c>
      <c r="F74" s="76" t="s">
        <v>64</v>
      </c>
      <c r="G74" s="76" t="s">
        <v>64</v>
      </c>
      <c r="H74" s="76" t="s">
        <v>64</v>
      </c>
      <c r="I74" s="108">
        <f t="shared" si="4"/>
        <v>0</v>
      </c>
      <c r="J74" s="78"/>
    </row>
    <row r="75" spans="1:10" s="84" customFormat="1">
      <c r="A75" s="98" t="e">
        <f t="shared" si="3"/>
        <v>#REF!</v>
      </c>
      <c r="B75" s="98"/>
      <c r="C75" s="98" t="s">
        <v>139</v>
      </c>
      <c r="D75" s="98" t="s">
        <v>125</v>
      </c>
      <c r="E75" s="98" t="s">
        <v>774</v>
      </c>
      <c r="F75" s="76" t="s">
        <v>64</v>
      </c>
      <c r="G75" s="76" t="s">
        <v>64</v>
      </c>
      <c r="H75" s="76" t="s">
        <v>64</v>
      </c>
      <c r="I75" s="108">
        <f t="shared" si="4"/>
        <v>0</v>
      </c>
      <c r="J75" s="78"/>
    </row>
    <row r="76" spans="1:10" s="84" customFormat="1">
      <c r="A76" s="98" t="e">
        <f t="shared" si="3"/>
        <v>#REF!</v>
      </c>
      <c r="B76" s="98"/>
      <c r="C76" s="98" t="s">
        <v>139</v>
      </c>
      <c r="D76" s="98" t="s">
        <v>126</v>
      </c>
      <c r="E76" s="98" t="s">
        <v>775</v>
      </c>
      <c r="F76" s="76" t="s">
        <v>64</v>
      </c>
      <c r="G76" s="76" t="s">
        <v>64</v>
      </c>
      <c r="H76" s="76" t="s">
        <v>64</v>
      </c>
      <c r="I76" s="108">
        <f t="shared" si="4"/>
        <v>0</v>
      </c>
      <c r="J76" s="78"/>
    </row>
  </sheetData>
  <autoFilter ref="A4:H8"/>
  <mergeCells count="6">
    <mergeCell ref="A1:E1"/>
    <mergeCell ref="I1:I3"/>
    <mergeCell ref="J1:J3"/>
    <mergeCell ref="A2:E2"/>
    <mergeCell ref="K2:N3"/>
    <mergeCell ref="A3:E3"/>
  </mergeCells>
  <conditionalFormatting sqref="I9:I76 F5:H76">
    <cfRule type="expression" dxfId="17" priority="28">
      <formula>$I5&gt;67%</formula>
    </cfRule>
    <cfRule type="expression" dxfId="16" priority="29">
      <formula>$I5&gt;34%</formula>
    </cfRule>
    <cfRule type="expression" dxfId="15" priority="30">
      <formula>$I5&gt;1%</formula>
    </cfRule>
  </conditionalFormatting>
  <conditionalFormatting sqref="I6:I8">
    <cfRule type="expression" dxfId="14" priority="22">
      <formula>$I6&gt;67%</formula>
    </cfRule>
    <cfRule type="expression" dxfId="13" priority="23">
      <formula>$I6&gt;34%</formula>
    </cfRule>
    <cfRule type="expression" dxfId="12" priority="24">
      <formula>$I6&gt;1%</formula>
    </cfRule>
  </conditionalFormatting>
  <conditionalFormatting sqref="I5">
    <cfRule type="expression" dxfId="11" priority="16">
      <formula>$I5&gt;67%</formula>
    </cfRule>
    <cfRule type="expression" dxfId="10" priority="17">
      <formula>$I5&gt;34%</formula>
    </cfRule>
    <cfRule type="expression" dxfId="9" priority="18">
      <formula>$I5&gt;1%</formula>
    </cfRule>
  </conditionalFormatting>
  <dataValidations count="1">
    <dataValidation type="list" errorStyle="information" allowBlank="1" showInputMessage="1" showErrorMessage="1" sqref="F5:H81">
      <formula1>"да,нет"</formula1>
    </dataValidation>
  </dataValidations>
  <hyperlinks>
    <hyperlink ref="K2:N3" location="Готовность!A1" display="Готовность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Готовность</vt:lpstr>
      <vt:lpstr>СЕРВЕРНЫЙ</vt:lpstr>
      <vt:lpstr>МНС.КЦ</vt:lpstr>
      <vt:lpstr>МНС.УСО.1(1)</vt:lpstr>
      <vt:lpstr>МНС.УСО.1(2)</vt:lpstr>
      <vt:lpstr>МНС.УСО.1(3)</vt:lpstr>
      <vt:lpstr>ПТ.КЦ</vt:lpstr>
      <vt:lpstr>ПТ.УСО.1(1)</vt:lpstr>
      <vt:lpstr>ПТ.УСО.1(2)</vt:lpstr>
      <vt:lpstr>ПТ.УСО.2(1)</vt:lpstr>
      <vt:lpstr>ПТ.УСО.2(2)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2019-02-10T14:15:19Z</dcterms:created>
  <dcterms:modified xsi:type="dcterms:W3CDTF">2019-02-10T14:35:56Z</dcterms:modified>
</cp:coreProperties>
</file>